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ewczuk\Desktop\Aktualizacja kart przedmiotów 16.03.2022 r\"/>
    </mc:Choice>
  </mc:AlternateContent>
  <xr:revisionPtr revIDLastSave="0" documentId="8_{97D4617D-5515-4BD7-8BB4-450B9DE1C9E1}" xr6:coauthVersionLast="36" xr6:coauthVersionMax="36" xr10:uidLastSave="{00000000-0000-0000-0000-000000000000}"/>
  <bookViews>
    <workbookView xWindow="0" yWindow="0" windowWidth="28695" windowHeight="11400" xr2:uid="{90F015CE-6AFB-437D-B557-FAA8606E221C}"/>
  </bookViews>
  <sheets>
    <sheet name="WF i Taniec I st.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96" i="1" l="1"/>
  <c r="AH95" i="1"/>
  <c r="AA91" i="1"/>
  <c r="K91" i="1"/>
  <c r="Z90" i="1"/>
  <c r="J90" i="1"/>
  <c r="AG89" i="1"/>
  <c r="AF89" i="1"/>
  <c r="AE89" i="1"/>
  <c r="AD89" i="1"/>
  <c r="AC89" i="1"/>
  <c r="AB89" i="1"/>
  <c r="AA89" i="1"/>
  <c r="Z89" i="1"/>
  <c r="I89" i="1"/>
  <c r="F89" i="1"/>
  <c r="E89" i="1"/>
  <c r="D89" i="1"/>
  <c r="C89" i="1"/>
  <c r="I88" i="1"/>
  <c r="H88" i="1"/>
  <c r="E88" i="1"/>
  <c r="AG84" i="1"/>
  <c r="AF84" i="1"/>
  <c r="AE84" i="1"/>
  <c r="AD84" i="1"/>
  <c r="AC84" i="1"/>
  <c r="AB84" i="1"/>
  <c r="AA84" i="1"/>
  <c r="Z84" i="1"/>
  <c r="I84" i="1"/>
  <c r="H84" i="1"/>
  <c r="F84" i="1"/>
  <c r="E84" i="1"/>
  <c r="D84" i="1"/>
  <c r="C84" i="1"/>
  <c r="I83" i="1"/>
  <c r="H83" i="1"/>
  <c r="G83" i="1"/>
  <c r="E83" i="1"/>
  <c r="I82" i="1"/>
  <c r="H82" i="1"/>
  <c r="G82" i="1"/>
  <c r="E82" i="1"/>
  <c r="I81" i="1"/>
  <c r="H81" i="1"/>
  <c r="G81" i="1"/>
  <c r="G84" i="1" s="1"/>
  <c r="E81" i="1"/>
  <c r="AG79" i="1"/>
  <c r="AF79" i="1"/>
  <c r="AE79" i="1"/>
  <c r="AD79" i="1"/>
  <c r="AC79" i="1"/>
  <c r="AB79" i="1"/>
  <c r="AA79" i="1"/>
  <c r="Z79" i="1"/>
  <c r="F79" i="1"/>
  <c r="D79" i="1"/>
  <c r="C79" i="1"/>
  <c r="I78" i="1"/>
  <c r="H78" i="1"/>
  <c r="G78" i="1"/>
  <c r="E78" i="1"/>
  <c r="I77" i="1"/>
  <c r="H77" i="1"/>
  <c r="G77" i="1"/>
  <c r="E77" i="1"/>
  <c r="I76" i="1"/>
  <c r="I79" i="1" s="1"/>
  <c r="E76" i="1"/>
  <c r="E79" i="1" s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F73" i="1"/>
  <c r="D73" i="1"/>
  <c r="C73" i="1"/>
  <c r="I72" i="1"/>
  <c r="H72" i="1" s="1"/>
  <c r="G72" i="1" s="1"/>
  <c r="E72" i="1"/>
  <c r="I71" i="1"/>
  <c r="H71" i="1" s="1"/>
  <c r="G71" i="1" s="1"/>
  <c r="E71" i="1"/>
  <c r="I70" i="1"/>
  <c r="H70" i="1" s="1"/>
  <c r="G70" i="1" s="1"/>
  <c r="E70" i="1"/>
  <c r="I69" i="1"/>
  <c r="H69" i="1" s="1"/>
  <c r="G69" i="1" s="1"/>
  <c r="E69" i="1"/>
  <c r="I68" i="1"/>
  <c r="H68" i="1" s="1"/>
  <c r="G68" i="1" s="1"/>
  <c r="E68" i="1"/>
  <c r="I67" i="1"/>
  <c r="H67" i="1" s="1"/>
  <c r="E67" i="1"/>
  <c r="E73" i="1" s="1"/>
  <c r="I66" i="1"/>
  <c r="H66" i="1"/>
  <c r="I65" i="1"/>
  <c r="H65" i="1" s="1"/>
  <c r="G65" i="1" s="1"/>
  <c r="I64" i="1"/>
  <c r="H64" i="1" s="1"/>
  <c r="G64" i="1" s="1"/>
  <c r="G63" i="1"/>
  <c r="I62" i="1"/>
  <c r="H62" i="1" s="1"/>
  <c r="G62" i="1" s="1"/>
  <c r="H61" i="1"/>
  <c r="G61" i="1"/>
  <c r="I60" i="1"/>
  <c r="AG58" i="1"/>
  <c r="AF58" i="1"/>
  <c r="AE58" i="1"/>
  <c r="AD58" i="1"/>
  <c r="AD90" i="1" s="1"/>
  <c r="AC58" i="1"/>
  <c r="AB58" i="1"/>
  <c r="AA58" i="1"/>
  <c r="Z58" i="1"/>
  <c r="Y58" i="1"/>
  <c r="X58" i="1"/>
  <c r="W58" i="1"/>
  <c r="V58" i="1"/>
  <c r="V90" i="1" s="1"/>
  <c r="U58" i="1"/>
  <c r="T58" i="1"/>
  <c r="S58" i="1"/>
  <c r="R58" i="1"/>
  <c r="Q58" i="1"/>
  <c r="P58" i="1"/>
  <c r="O58" i="1"/>
  <c r="N58" i="1"/>
  <c r="N90" i="1" s="1"/>
  <c r="F58" i="1"/>
  <c r="E58" i="1"/>
  <c r="D58" i="1"/>
  <c r="C58" i="1"/>
  <c r="I57" i="1"/>
  <c r="H57" i="1"/>
  <c r="G57" i="1" s="1"/>
  <c r="E57" i="1"/>
  <c r="I56" i="1"/>
  <c r="H56" i="1"/>
  <c r="G56" i="1" s="1"/>
  <c r="E56" i="1"/>
  <c r="I54" i="1"/>
  <c r="H54" i="1" s="1"/>
  <c r="G54" i="1" s="1"/>
  <c r="E54" i="1"/>
  <c r="I53" i="1"/>
  <c r="H53" i="1" s="1"/>
  <c r="G53" i="1" s="1"/>
  <c r="E53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K51" i="1"/>
  <c r="J51" i="1"/>
  <c r="I51" i="1"/>
  <c r="F51" i="1"/>
  <c r="D51" i="1"/>
  <c r="C51" i="1"/>
  <c r="I50" i="1"/>
  <c r="H50" i="1"/>
  <c r="G50" i="1"/>
  <c r="E50" i="1"/>
  <c r="H49" i="1"/>
  <c r="G49" i="1"/>
  <c r="E49" i="1"/>
  <c r="I48" i="1"/>
  <c r="H48" i="1" s="1"/>
  <c r="G48" i="1" s="1"/>
  <c r="E48" i="1"/>
  <c r="I47" i="1"/>
  <c r="H47" i="1" s="1"/>
  <c r="G47" i="1"/>
  <c r="E47" i="1"/>
  <c r="I46" i="1"/>
  <c r="H46" i="1" s="1"/>
  <c r="G46" i="1"/>
  <c r="E46" i="1"/>
  <c r="I45" i="1"/>
  <c r="H45" i="1" s="1"/>
  <c r="G45" i="1" s="1"/>
  <c r="E45" i="1"/>
  <c r="I44" i="1"/>
  <c r="H44" i="1" s="1"/>
  <c r="G44" i="1" s="1"/>
  <c r="E44" i="1"/>
  <c r="I43" i="1"/>
  <c r="H43" i="1" s="1"/>
  <c r="G43" i="1"/>
  <c r="E43" i="1"/>
  <c r="I42" i="1"/>
  <c r="H42" i="1" s="1"/>
  <c r="G42" i="1"/>
  <c r="E42" i="1"/>
  <c r="I41" i="1"/>
  <c r="H41" i="1" s="1"/>
  <c r="G41" i="1" s="1"/>
  <c r="E41" i="1"/>
  <c r="E51" i="1" s="1"/>
  <c r="I40" i="1"/>
  <c r="H40" i="1"/>
  <c r="G40" i="1" s="1"/>
  <c r="L40" i="1" s="1"/>
  <c r="L51" i="1" s="1"/>
  <c r="E40" i="1"/>
  <c r="I39" i="1"/>
  <c r="H39" i="1"/>
  <c r="G39" i="1" s="1"/>
  <c r="E39" i="1"/>
  <c r="AG37" i="1"/>
  <c r="AE37" i="1"/>
  <c r="AD37" i="1"/>
  <c r="AC37" i="1"/>
  <c r="AA37" i="1"/>
  <c r="Z37" i="1"/>
  <c r="Y37" i="1"/>
  <c r="W37" i="1"/>
  <c r="V37" i="1"/>
  <c r="U37" i="1"/>
  <c r="T37" i="1"/>
  <c r="S37" i="1"/>
  <c r="R37" i="1"/>
  <c r="Q37" i="1"/>
  <c r="P37" i="1"/>
  <c r="P92" i="1" s="1"/>
  <c r="O37" i="1"/>
  <c r="N37" i="1"/>
  <c r="M37" i="1"/>
  <c r="L37" i="1"/>
  <c r="K37" i="1"/>
  <c r="J37" i="1"/>
  <c r="F37" i="1"/>
  <c r="D37" i="1"/>
  <c r="C37" i="1"/>
  <c r="I36" i="1"/>
  <c r="H36" i="1"/>
  <c r="G36" i="1"/>
  <c r="AF36" i="1" s="1"/>
  <c r="E36" i="1"/>
  <c r="I35" i="1"/>
  <c r="H35" i="1" s="1"/>
  <c r="G35" i="1" s="1"/>
  <c r="AB35" i="1" s="1"/>
  <c r="AB37" i="1" s="1"/>
  <c r="AB92" i="1" s="1"/>
  <c r="E35" i="1"/>
  <c r="X34" i="1"/>
  <c r="X37" i="1" s="1"/>
  <c r="X92" i="1" s="1"/>
  <c r="I34" i="1"/>
  <c r="H34" i="1" s="1"/>
  <c r="G34" i="1" s="1"/>
  <c r="E34" i="1"/>
  <c r="I33" i="1"/>
  <c r="H33" i="1" s="1"/>
  <c r="G33" i="1" s="1"/>
  <c r="AF33" i="1" s="1"/>
  <c r="AF37" i="1" s="1"/>
  <c r="AF92" i="1" s="1"/>
  <c r="E33" i="1"/>
  <c r="I32" i="1"/>
  <c r="H32" i="1" s="1"/>
  <c r="G32" i="1"/>
  <c r="I31" i="1"/>
  <c r="H31" i="1" s="1"/>
  <c r="G31" i="1" s="1"/>
  <c r="E31" i="1"/>
  <c r="I30" i="1"/>
  <c r="H30" i="1" s="1"/>
  <c r="G30" i="1" s="1"/>
  <c r="E30" i="1"/>
  <c r="I29" i="1"/>
  <c r="H29" i="1" s="1"/>
  <c r="G29" i="1" s="1"/>
  <c r="E29" i="1"/>
  <c r="I28" i="1"/>
  <c r="H28" i="1" s="1"/>
  <c r="G28" i="1" s="1"/>
  <c r="E28" i="1"/>
  <c r="I27" i="1"/>
  <c r="E27" i="1"/>
  <c r="AG25" i="1"/>
  <c r="AG92" i="1" s="1"/>
  <c r="AF25" i="1"/>
  <c r="AE25" i="1"/>
  <c r="AD25" i="1"/>
  <c r="AC25" i="1"/>
  <c r="AC92" i="1" s="1"/>
  <c r="AB25" i="1"/>
  <c r="AA25" i="1"/>
  <c r="Z25" i="1"/>
  <c r="Y25" i="1"/>
  <c r="Y92" i="1" s="1"/>
  <c r="X25" i="1"/>
  <c r="W25" i="1"/>
  <c r="V25" i="1"/>
  <c r="U25" i="1"/>
  <c r="U92" i="1" s="1"/>
  <c r="T25" i="1"/>
  <c r="S25" i="1"/>
  <c r="R25" i="1"/>
  <c r="R90" i="1" s="1"/>
  <c r="Q25" i="1"/>
  <c r="Q92" i="1" s="1"/>
  <c r="P25" i="1"/>
  <c r="O25" i="1"/>
  <c r="N25" i="1"/>
  <c r="M25" i="1"/>
  <c r="M92" i="1" s="1"/>
  <c r="L25" i="1"/>
  <c r="K25" i="1"/>
  <c r="J25" i="1"/>
  <c r="F25" i="1"/>
  <c r="F90" i="1" s="1"/>
  <c r="D25" i="1"/>
  <c r="C25" i="1"/>
  <c r="I24" i="1"/>
  <c r="H24" i="1" s="1"/>
  <c r="G24" i="1" s="1"/>
  <c r="E24" i="1"/>
  <c r="I23" i="1"/>
  <c r="H23" i="1"/>
  <c r="G23" i="1" s="1"/>
  <c r="E23" i="1"/>
  <c r="E22" i="1"/>
  <c r="I21" i="1"/>
  <c r="H21" i="1" s="1"/>
  <c r="G21" i="1" s="1"/>
  <c r="E21" i="1"/>
  <c r="E25" i="1" s="1"/>
  <c r="H20" i="1"/>
  <c r="G20" i="1" s="1"/>
  <c r="E20" i="1"/>
  <c r="I19" i="1"/>
  <c r="I25" i="1" s="1"/>
  <c r="H19" i="1"/>
  <c r="G19" i="1" s="1"/>
  <c r="E19" i="1"/>
  <c r="I18" i="1"/>
  <c r="H18" i="1"/>
  <c r="E18" i="1"/>
  <c r="I17" i="1"/>
  <c r="H17" i="1"/>
  <c r="G17" i="1"/>
  <c r="E17" i="1"/>
  <c r="I16" i="1"/>
  <c r="H16" i="1"/>
  <c r="G16" i="1"/>
  <c r="E16" i="1"/>
  <c r="I15" i="1"/>
  <c r="H15" i="1"/>
  <c r="G15" i="1"/>
  <c r="E15" i="1"/>
  <c r="AG13" i="1"/>
  <c r="AG90" i="1" s="1"/>
  <c r="AF13" i="1"/>
  <c r="AE13" i="1"/>
  <c r="AD13" i="1"/>
  <c r="AD91" i="1" s="1"/>
  <c r="AC13" i="1"/>
  <c r="AC90" i="1" s="1"/>
  <c r="AB13" i="1"/>
  <c r="AA13" i="1"/>
  <c r="Z13" i="1"/>
  <c r="Z91" i="1" s="1"/>
  <c r="Y13" i="1"/>
  <c r="Y90" i="1" s="1"/>
  <c r="X13" i="1"/>
  <c r="W13" i="1"/>
  <c r="V13" i="1"/>
  <c r="V91" i="1" s="1"/>
  <c r="U13" i="1"/>
  <c r="U90" i="1" s="1"/>
  <c r="T13" i="1"/>
  <c r="S13" i="1"/>
  <c r="R13" i="1"/>
  <c r="R91" i="1" s="1"/>
  <c r="Q13" i="1"/>
  <c r="Q90" i="1" s="1"/>
  <c r="P13" i="1"/>
  <c r="O13" i="1"/>
  <c r="N13" i="1"/>
  <c r="N91" i="1" s="1"/>
  <c r="M13" i="1"/>
  <c r="M90" i="1" s="1"/>
  <c r="L13" i="1"/>
  <c r="K13" i="1"/>
  <c r="J13" i="1"/>
  <c r="J91" i="1" s="1"/>
  <c r="F13" i="1"/>
  <c r="D13" i="1"/>
  <c r="C13" i="1"/>
  <c r="C91" i="1" s="1"/>
  <c r="I12" i="1"/>
  <c r="H12" i="1"/>
  <c r="G12" i="1"/>
  <c r="E12" i="1"/>
  <c r="I11" i="1"/>
  <c r="H11" i="1" s="1"/>
  <c r="G11" i="1"/>
  <c r="E11" i="1"/>
  <c r="I10" i="1"/>
  <c r="I13" i="1" s="1"/>
  <c r="E10" i="1"/>
  <c r="L92" i="1" l="1"/>
  <c r="G51" i="1"/>
  <c r="G58" i="1"/>
  <c r="D90" i="1"/>
  <c r="D91" i="1"/>
  <c r="H51" i="1"/>
  <c r="H89" i="1"/>
  <c r="G88" i="1"/>
  <c r="G89" i="1" s="1"/>
  <c r="E13" i="1"/>
  <c r="F91" i="1"/>
  <c r="K92" i="1"/>
  <c r="K90" i="1"/>
  <c r="O92" i="1"/>
  <c r="O90" i="1"/>
  <c r="S92" i="1"/>
  <c r="S90" i="1"/>
  <c r="W92" i="1"/>
  <c r="W90" i="1"/>
  <c r="AA92" i="1"/>
  <c r="AA90" i="1"/>
  <c r="AE92" i="1"/>
  <c r="AE90" i="1"/>
  <c r="G25" i="1"/>
  <c r="O91" i="1"/>
  <c r="AE91" i="1"/>
  <c r="L91" i="1"/>
  <c r="L90" i="1"/>
  <c r="P90" i="1"/>
  <c r="P91" i="1"/>
  <c r="T90" i="1"/>
  <c r="T91" i="1"/>
  <c r="X90" i="1"/>
  <c r="X91" i="1"/>
  <c r="AB91" i="1"/>
  <c r="AB90" i="1"/>
  <c r="AF90" i="1"/>
  <c r="AF91" i="1"/>
  <c r="H25" i="1"/>
  <c r="E37" i="1"/>
  <c r="I58" i="1"/>
  <c r="H58" i="1" s="1"/>
  <c r="S91" i="1"/>
  <c r="D92" i="1"/>
  <c r="T92" i="1"/>
  <c r="I90" i="1"/>
  <c r="I91" i="1"/>
  <c r="C92" i="1"/>
  <c r="C90" i="1"/>
  <c r="H27" i="1"/>
  <c r="I37" i="1"/>
  <c r="I92" i="1" s="1"/>
  <c r="I73" i="1"/>
  <c r="W91" i="1"/>
  <c r="H10" i="1"/>
  <c r="H60" i="1"/>
  <c r="H76" i="1"/>
  <c r="M91" i="1"/>
  <c r="Q91" i="1"/>
  <c r="U91" i="1"/>
  <c r="Y91" i="1"/>
  <c r="AC91" i="1"/>
  <c r="AG91" i="1"/>
  <c r="F92" i="1"/>
  <c r="J92" i="1"/>
  <c r="N92" i="1"/>
  <c r="R92" i="1"/>
  <c r="V92" i="1"/>
  <c r="Z92" i="1"/>
  <c r="AD92" i="1"/>
  <c r="H13" i="1" l="1"/>
  <c r="G10" i="1"/>
  <c r="G13" i="1" s="1"/>
  <c r="H79" i="1"/>
  <c r="G76" i="1"/>
  <c r="G79" i="1" s="1"/>
  <c r="H73" i="1"/>
  <c r="G60" i="1"/>
  <c r="G73" i="1" s="1"/>
  <c r="G27" i="1"/>
  <c r="G37" i="1" s="1"/>
  <c r="H37" i="1"/>
  <c r="E90" i="1"/>
  <c r="E91" i="1"/>
  <c r="E92" i="1"/>
  <c r="H90" i="1" l="1"/>
  <c r="H91" i="1"/>
  <c r="H92" i="1"/>
  <c r="G92" i="1"/>
  <c r="G90" i="1"/>
  <c r="G91" i="1"/>
</calcChain>
</file>

<file path=xl/sharedStrings.xml><?xml version="1.0" encoding="utf-8"?>
<sst xmlns="http://schemas.openxmlformats.org/spreadsheetml/2006/main" count="207" uniqueCount="134">
  <si>
    <t>PLAN  STUDIÓW STACJONARNYCH</t>
  </si>
  <si>
    <t>KIERUNEK WYCHOWANIE FIZYCZNE SPECJALNOŚĆ WYCHOWANIE FIZYCZNE I TANIEC</t>
  </si>
  <si>
    <t>Akademia Wychowania Fizycznego Józefa Piłsudskiego w Warszawie</t>
  </si>
  <si>
    <t>Wydział Wychowania Fizycznego i Zdrowia w Białej Podlaskiej</t>
  </si>
  <si>
    <t>Wymiar godzin</t>
  </si>
  <si>
    <t>Zajęcia kontaktowe**</t>
  </si>
  <si>
    <t>Praca własna</t>
  </si>
  <si>
    <t>Łączna liczba godzin</t>
  </si>
  <si>
    <t>ECTS</t>
  </si>
  <si>
    <t>Semestralny wymiar godzin</t>
  </si>
  <si>
    <t>Forma zalicz.</t>
  </si>
  <si>
    <t>W</t>
  </si>
  <si>
    <t>Ćw</t>
  </si>
  <si>
    <t>Og.</t>
  </si>
  <si>
    <t>w</t>
  </si>
  <si>
    <t>ćw</t>
  </si>
  <si>
    <t>pw</t>
  </si>
  <si>
    <t>E</t>
  </si>
  <si>
    <t>I</t>
  </si>
  <si>
    <t>PRZEDMIOTY OGÓLNE</t>
  </si>
  <si>
    <t>Język obcy*</t>
  </si>
  <si>
    <t>E-6</t>
  </si>
  <si>
    <t>Technologia informacyjna z elementami statystyki</t>
  </si>
  <si>
    <t>Z-3</t>
  </si>
  <si>
    <t>Bezpieczeństwo i higiena pracy oraz ergonomia</t>
  </si>
  <si>
    <t>Z-1</t>
  </si>
  <si>
    <t xml:space="preserve">RAZEM   </t>
  </si>
  <si>
    <t>II</t>
  </si>
  <si>
    <t>PRZEDMIOTY PODSTAWOWE</t>
  </si>
  <si>
    <t>Anatomia</t>
  </si>
  <si>
    <t>E-2</t>
  </si>
  <si>
    <t>Fizjologia</t>
  </si>
  <si>
    <t>E-3</t>
  </si>
  <si>
    <t>Antropologia</t>
  </si>
  <si>
    <t>E-4</t>
  </si>
  <si>
    <t>Biochemia</t>
  </si>
  <si>
    <t>Biologiczne podstawy rozwoju człowieka</t>
  </si>
  <si>
    <t>Pedagogika</t>
  </si>
  <si>
    <t>Psychologia</t>
  </si>
  <si>
    <t>Podstawy dydaktyki</t>
  </si>
  <si>
    <t>Z-2</t>
  </si>
  <si>
    <t>Ochrona własności intelektualnej</t>
  </si>
  <si>
    <t>Z-4</t>
  </si>
  <si>
    <t>Teoria wf</t>
  </si>
  <si>
    <t>E-5</t>
  </si>
  <si>
    <t>III</t>
  </si>
  <si>
    <t>PRZEDMIOTY KIERUNKOWE</t>
  </si>
  <si>
    <r>
      <rPr>
        <sz val="8"/>
        <color indexed="8"/>
        <rFont val="Times New Roman"/>
        <family val="1"/>
        <charset val="238"/>
      </rPr>
      <t>Biomechanika</t>
    </r>
  </si>
  <si>
    <r>
      <rPr>
        <sz val="8"/>
        <color indexed="8"/>
        <rFont val="Times New Roman"/>
        <family val="1"/>
        <charset val="238"/>
      </rPr>
      <t>Antropomotoryka</t>
    </r>
  </si>
  <si>
    <t>Z-5</t>
  </si>
  <si>
    <t>Edukacja zdrowotna</t>
  </si>
  <si>
    <t>Z-6</t>
  </si>
  <si>
    <r>
      <rPr>
        <sz val="8"/>
        <color indexed="8"/>
        <rFont val="Times New Roman"/>
        <family val="1"/>
        <charset val="238"/>
      </rPr>
      <t>Ćw. kompensacyjno-korekcyjne</t>
    </r>
  </si>
  <si>
    <t>Teoria sportu</t>
  </si>
  <si>
    <r>
      <rPr>
        <sz val="8"/>
        <color indexed="8"/>
        <rFont val="Times New Roman"/>
        <family val="1"/>
        <charset val="238"/>
      </rPr>
      <t>Historia kultury fizycznej</t>
    </r>
  </si>
  <si>
    <t>E-1</t>
  </si>
  <si>
    <r>
      <rPr>
        <sz val="8"/>
        <color indexed="8"/>
        <rFont val="Times New Roman"/>
        <family val="1"/>
        <charset val="238"/>
      </rPr>
      <t>Emisja głosu</t>
    </r>
  </si>
  <si>
    <t>Pierwsza pomoc przedmedyczna</t>
  </si>
  <si>
    <r>
      <rPr>
        <sz val="8"/>
        <color indexed="8"/>
        <rFont val="Times New Roman"/>
        <family val="1"/>
        <charset val="238"/>
      </rPr>
      <t>Żywienie człowieka</t>
    </r>
  </si>
  <si>
    <t>Socjologia</t>
  </si>
  <si>
    <t>RAZEM</t>
  </si>
  <si>
    <t>IV</t>
  </si>
  <si>
    <t>DYDAKTYKA WYCHOWANIA FIZYCZNEGO</t>
  </si>
  <si>
    <t>Metodyka wf</t>
  </si>
  <si>
    <t>Trening ogólnorozwojowy</t>
  </si>
  <si>
    <t>Teoria i metodyka koszykówki</t>
  </si>
  <si>
    <t>Teoria i metodyka piłki nożnej</t>
  </si>
  <si>
    <t>Teoria i metodyka piłki siatkowej</t>
  </si>
  <si>
    <t>Teoria i metodyka piłki ręcznej</t>
  </si>
  <si>
    <t>Teoria i metodyka gimnastyki</t>
  </si>
  <si>
    <t>Teoria i metodyka pływania</t>
  </si>
  <si>
    <t>Teoria i metodyka lekkoatletyki</t>
  </si>
  <si>
    <t>Animacje taneczne w lekcji wf</t>
  </si>
  <si>
    <r>
      <rPr>
        <sz val="8"/>
        <color indexed="8"/>
        <rFont val="Times New Roman"/>
        <family val="1"/>
        <charset val="238"/>
      </rPr>
      <t>Zabawy i gry ruchowe</t>
    </r>
  </si>
  <si>
    <t>Obozy*</t>
  </si>
  <si>
    <t>Z-2,3</t>
  </si>
  <si>
    <t>V</t>
  </si>
  <si>
    <t>PRAKTYKI ZAWODOWE</t>
  </si>
  <si>
    <t>Praktyki wdrożeniowe</t>
  </si>
  <si>
    <t>Praktyki psychologiczno-pedagogiczne</t>
  </si>
  <si>
    <t>Praktyki w edukacji wczesnoszkolnej</t>
  </si>
  <si>
    <t>Z-3,4,5,6</t>
  </si>
  <si>
    <t>Praktyki pedagogiczne</t>
  </si>
  <si>
    <r>
      <rPr>
        <sz val="8"/>
        <color indexed="8"/>
        <rFont val="Times New Roman"/>
        <family val="1"/>
        <charset val="238"/>
      </rPr>
      <t>Praktyki taneczne</t>
    </r>
    <r>
      <rPr>
        <sz val="8"/>
        <color indexed="13"/>
        <rFont val="Times New Roman"/>
        <family val="1"/>
        <charset val="238"/>
      </rPr>
      <t xml:space="preserve"> </t>
    </r>
    <r>
      <rPr>
        <sz val="8"/>
        <color indexed="8"/>
        <rFont val="Times New Roman"/>
        <family val="1"/>
        <charset val="238"/>
      </rPr>
      <t>/szkoły tańca, kluby i zespoły taneczne*</t>
    </r>
  </si>
  <si>
    <t>VI</t>
  </si>
  <si>
    <t>MODUŁ TANECZNY</t>
  </si>
  <si>
    <t>Technika tańca klasycznego</t>
  </si>
  <si>
    <t>Z-1,2,3</t>
  </si>
  <si>
    <t>Nowoczesne formy ruchu przy muzyce</t>
  </si>
  <si>
    <t>Podstawy teorii muzyki</t>
  </si>
  <si>
    <t>Polskie Tańce Narodowe z metodyką nauczania</t>
  </si>
  <si>
    <t>Taniec towarzyski /standardowy, latyno…</t>
  </si>
  <si>
    <t>Z-2,3,4</t>
  </si>
  <si>
    <t>Rytmika i umuzykalnienie</t>
  </si>
  <si>
    <t>Taniec ludowy/ wybrane tańce regionalne</t>
  </si>
  <si>
    <t>Z-3,4</t>
  </si>
  <si>
    <t>Podstawy techniki tańca współczesnego</t>
  </si>
  <si>
    <t>Podstawy techniki tańca jazzowego</t>
  </si>
  <si>
    <t>Elementy choreoterapii w wychowaniu fizycznym</t>
  </si>
  <si>
    <t>Metody pracy z ciałem</t>
  </si>
  <si>
    <t>Choreografia i kompozycja</t>
  </si>
  <si>
    <t>Reżyseria widowisk estradowych</t>
  </si>
  <si>
    <t>VII</t>
  </si>
  <si>
    <t>SPECJALNOŚĆ*</t>
  </si>
  <si>
    <t>VIIa</t>
  </si>
  <si>
    <t>SPECJALNOŚĆ SPORTOWA</t>
  </si>
  <si>
    <t>54a</t>
  </si>
  <si>
    <t>Teoria treningu sportowego*</t>
  </si>
  <si>
    <t>55a</t>
  </si>
  <si>
    <t>Specjalizacja instruktorska (sportowa)*</t>
  </si>
  <si>
    <t>56a</t>
  </si>
  <si>
    <t>Praktyki specjalizacyjne*</t>
  </si>
  <si>
    <t>Z-5,6</t>
  </si>
  <si>
    <t>VIIb</t>
  </si>
  <si>
    <t>SPECJALNOŚĆ REKREACYJNA</t>
  </si>
  <si>
    <t>54b</t>
  </si>
  <si>
    <t>Teoria i metodyka rekreacji*</t>
  </si>
  <si>
    <t>55b</t>
  </si>
  <si>
    <t>Specjalizacja instruktorska (rekreacja)*</t>
  </si>
  <si>
    <t>56b</t>
  </si>
  <si>
    <t>VIIc</t>
  </si>
  <si>
    <r>
      <rPr>
        <b/>
        <sz val="8"/>
        <color indexed="8"/>
        <rFont val="Times New Roman"/>
        <family val="1"/>
        <charset val="238"/>
      </rPr>
      <t>SPECJALNOŚĆ</t>
    </r>
    <r>
      <rPr>
        <b/>
        <sz val="8"/>
        <color indexed="11"/>
        <rFont val="Times New Roman"/>
        <family val="1"/>
        <charset val="238"/>
      </rPr>
      <t xml:space="preserve"> </t>
    </r>
    <r>
      <rPr>
        <b/>
        <sz val="8"/>
        <color indexed="8"/>
        <rFont val="Times New Roman"/>
        <family val="1"/>
        <charset val="238"/>
      </rPr>
      <t xml:space="preserve">/TANIEC* </t>
    </r>
  </si>
  <si>
    <t>54c</t>
  </si>
  <si>
    <t>Podstawy treningu i przygotowania motorycznego tancerza</t>
  </si>
  <si>
    <t>55c</t>
  </si>
  <si>
    <t>Specjalizacja instruktorska* (taniec ludowy, współczesny, jazzowy) do wyboru</t>
  </si>
  <si>
    <t>56c</t>
  </si>
  <si>
    <t>WF i TANIEC - INSTRUKTOR SPORTU</t>
  </si>
  <si>
    <t>WF i TANIEC - INSTRUKTOR REKREACJI</t>
  </si>
  <si>
    <t>WF i TANIEC - SPECJALIZACJA TANIEC</t>
  </si>
  <si>
    <t>WF  i taniec</t>
  </si>
  <si>
    <t>ZALICZENIA</t>
  </si>
  <si>
    <t>EGZAMINY</t>
  </si>
  <si>
    <t>** zajęcia kontaktowe - suma godzin z udziałem prowadzącego i studenta (wykłady, ćwiczenia, zaliczenia i egzaminy, konsultacje)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</si>
</sst>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8"/>
      <color indexed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12"/>
      <name val="Times New Roman"/>
      <family val="1"/>
      <charset val="238"/>
    </font>
    <font>
      <b/>
      <sz val="8"/>
      <color indexed="11"/>
      <name val="Times New Roman"/>
      <family val="1"/>
      <charset val="238"/>
    </font>
    <font>
      <sz val="8"/>
      <color indexed="13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u/>
      <sz val="9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4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10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220">
    <xf numFmtId="0" fontId="0" fillId="0" borderId="0" xfId="0"/>
    <xf numFmtId="49" fontId="2" fillId="2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1" fillId="0" borderId="0" xfId="1" applyNumberFormat="1" applyFont="1" applyAlignment="1"/>
    <xf numFmtId="49" fontId="3" fillId="2" borderId="1" xfId="1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2" xfId="1" applyFont="1" applyFill="1" applyBorder="1" applyAlignment="1"/>
    <xf numFmtId="0" fontId="6" fillId="2" borderId="3" xfId="1" applyFont="1" applyFill="1" applyBorder="1" applyAlignment="1">
      <alignment horizontal="center"/>
    </xf>
    <xf numFmtId="0" fontId="7" fillId="2" borderId="4" xfId="1" applyNumberFormat="1" applyFont="1" applyFill="1" applyBorder="1" applyAlignment="1">
      <alignment horizontal="center"/>
    </xf>
    <xf numFmtId="49" fontId="6" fillId="2" borderId="5" xfId="1" applyNumberFormat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49" fontId="8" fillId="2" borderId="8" xfId="1" applyNumberFormat="1" applyFont="1" applyFill="1" applyBorder="1" applyAlignment="1">
      <alignment vertical="top" wrapText="1"/>
    </xf>
    <xf numFmtId="49" fontId="8" fillId="2" borderId="9" xfId="1" applyNumberFormat="1" applyFont="1" applyFill="1" applyBorder="1" applyAlignment="1">
      <alignment vertical="center" wrapText="1"/>
    </xf>
    <xf numFmtId="49" fontId="9" fillId="2" borderId="10" xfId="1" applyNumberFormat="1" applyFont="1" applyFill="1" applyBorder="1" applyAlignment="1">
      <alignment vertical="center" wrapText="1"/>
    </xf>
    <xf numFmtId="49" fontId="8" fillId="2" borderId="11" xfId="1" applyNumberFormat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49" fontId="6" fillId="2" borderId="14" xfId="1" applyNumberFormat="1" applyFont="1" applyFill="1" applyBorder="1" applyAlignment="1">
      <alignment horizontal="center" wrapText="1"/>
    </xf>
    <xf numFmtId="0" fontId="6" fillId="2" borderId="15" xfId="1" applyFont="1" applyFill="1" applyBorder="1" applyAlignment="1">
      <alignment horizontal="center"/>
    </xf>
    <xf numFmtId="0" fontId="7" fillId="2" borderId="16" xfId="1" applyFont="1" applyFill="1" applyBorder="1" applyAlignment="1">
      <alignment horizontal="center"/>
    </xf>
    <xf numFmtId="49" fontId="6" fillId="2" borderId="8" xfId="1" applyNumberFormat="1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/>
    </xf>
    <xf numFmtId="49" fontId="6" fillId="2" borderId="10" xfId="1" applyNumberFormat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vertical="top" wrapText="1"/>
    </xf>
    <xf numFmtId="0" fontId="8" fillId="2" borderId="18" xfId="1" applyFont="1" applyFill="1" applyBorder="1" applyAlignment="1">
      <alignment vertical="center" wrapText="1"/>
    </xf>
    <xf numFmtId="0" fontId="9" fillId="2" borderId="19" xfId="1" applyFont="1" applyFill="1" applyBorder="1" applyAlignment="1">
      <alignment vertical="center" wrapText="1"/>
    </xf>
    <xf numFmtId="0" fontId="6" fillId="2" borderId="20" xfId="1" applyNumberFormat="1" applyFont="1" applyFill="1" applyBorder="1" applyAlignment="1">
      <alignment horizontal="center"/>
    </xf>
    <xf numFmtId="0" fontId="6" fillId="2" borderId="21" xfId="1" applyFont="1" applyFill="1" applyBorder="1" applyAlignment="1">
      <alignment horizontal="center"/>
    </xf>
    <xf numFmtId="0" fontId="6" fillId="2" borderId="22" xfId="1" applyFont="1" applyFill="1" applyBorder="1" applyAlignment="1">
      <alignment horizontal="center"/>
    </xf>
    <xf numFmtId="0" fontId="6" fillId="2" borderId="23" xfId="1" applyFont="1" applyFill="1" applyBorder="1" applyAlignment="1">
      <alignment horizontal="center"/>
    </xf>
    <xf numFmtId="0" fontId="6" fillId="2" borderId="24" xfId="1" applyFont="1" applyFill="1" applyBorder="1" applyAlignment="1">
      <alignment horizontal="center"/>
    </xf>
    <xf numFmtId="0" fontId="7" fillId="2" borderId="25" xfId="1" applyNumberFormat="1" applyFont="1" applyFill="1" applyBorder="1" applyAlignment="1">
      <alignment horizontal="center"/>
    </xf>
    <xf numFmtId="0" fontId="6" fillId="2" borderId="26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vertical="top" wrapText="1"/>
    </xf>
    <xf numFmtId="0" fontId="8" fillId="2" borderId="27" xfId="1" applyFont="1" applyFill="1" applyBorder="1" applyAlignment="1">
      <alignment vertical="center" wrapText="1"/>
    </xf>
    <xf numFmtId="0" fontId="9" fillId="2" borderId="28" xfId="1" applyFont="1" applyFill="1" applyBorder="1" applyAlignment="1">
      <alignment vertical="center" wrapText="1"/>
    </xf>
    <xf numFmtId="49" fontId="6" fillId="2" borderId="26" xfId="1" applyNumberFormat="1" applyFont="1" applyFill="1" applyBorder="1" applyAlignment="1">
      <alignment horizontal="center"/>
    </xf>
    <xf numFmtId="49" fontId="6" fillId="2" borderId="27" xfId="1" applyNumberFormat="1" applyFont="1" applyFill="1" applyBorder="1" applyAlignment="1">
      <alignment horizontal="center"/>
    </xf>
    <xf numFmtId="49" fontId="10" fillId="2" borderId="28" xfId="1" applyNumberFormat="1" applyFont="1" applyFill="1" applyBorder="1" applyAlignment="1">
      <alignment horizontal="center"/>
    </xf>
    <xf numFmtId="0" fontId="6" fillId="2" borderId="29" xfId="1" applyFont="1" applyFill="1" applyBorder="1" applyAlignment="1">
      <alignment horizontal="center"/>
    </xf>
    <xf numFmtId="49" fontId="6" fillId="2" borderId="30" xfId="1" applyNumberFormat="1" applyFont="1" applyFill="1" applyBorder="1" applyAlignment="1">
      <alignment horizontal="center"/>
    </xf>
    <xf numFmtId="49" fontId="6" fillId="2" borderId="5" xfId="1" applyNumberFormat="1" applyFont="1" applyFill="1" applyBorder="1" applyAlignment="1">
      <alignment horizontal="left"/>
    </xf>
    <xf numFmtId="0" fontId="6" fillId="2" borderId="6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left"/>
    </xf>
    <xf numFmtId="0" fontId="6" fillId="2" borderId="6" xfId="1" applyFont="1" applyFill="1" applyBorder="1" applyAlignment="1">
      <alignment horizontal="left"/>
    </xf>
    <xf numFmtId="0" fontId="10" fillId="2" borderId="6" xfId="1" applyFont="1" applyFill="1" applyBorder="1" applyAlignment="1">
      <alignment horizontal="left"/>
    </xf>
    <xf numFmtId="0" fontId="10" fillId="2" borderId="6" xfId="1" applyFont="1" applyFill="1" applyBorder="1" applyAlignment="1">
      <alignment horizontal="center"/>
    </xf>
    <xf numFmtId="0" fontId="6" fillId="2" borderId="31" xfId="1" applyNumberFormat="1" applyFont="1" applyFill="1" applyBorder="1" applyAlignment="1">
      <alignment horizontal="center"/>
    </xf>
    <xf numFmtId="49" fontId="11" fillId="2" borderId="30" xfId="1" applyNumberFormat="1" applyFont="1" applyFill="1" applyBorder="1" applyAlignment="1">
      <alignment horizontal="left"/>
    </xf>
    <xf numFmtId="0" fontId="6" fillId="2" borderId="8" xfId="1" applyNumberFormat="1" applyFont="1" applyFill="1" applyBorder="1" applyAlignment="1">
      <alignment horizontal="center"/>
    </xf>
    <xf numFmtId="0" fontId="6" fillId="2" borderId="9" xfId="1" applyNumberFormat="1" applyFont="1" applyFill="1" applyBorder="1" applyAlignment="1">
      <alignment horizontal="center"/>
    </xf>
    <xf numFmtId="0" fontId="6" fillId="2" borderId="10" xfId="1" applyNumberFormat="1" applyFont="1" applyFill="1" applyBorder="1" applyAlignment="1">
      <alignment horizontal="center"/>
    </xf>
    <xf numFmtId="0" fontId="10" fillId="2" borderId="10" xfId="1" applyNumberFormat="1" applyFont="1" applyFill="1" applyBorder="1" applyAlignment="1">
      <alignment horizontal="center"/>
    </xf>
    <xf numFmtId="49" fontId="6" fillId="2" borderId="30" xfId="1" applyNumberFormat="1" applyFont="1" applyFill="1" applyBorder="1" applyAlignment="1">
      <alignment horizontal="left"/>
    </xf>
    <xf numFmtId="49" fontId="11" fillId="2" borderId="31" xfId="1" applyNumberFormat="1" applyFont="1" applyFill="1" applyBorder="1" applyAlignment="1">
      <alignment horizontal="left" wrapText="1"/>
    </xf>
    <xf numFmtId="0" fontId="6" fillId="2" borderId="17" xfId="1" applyNumberFormat="1" applyFont="1" applyFill="1" applyBorder="1" applyAlignment="1">
      <alignment horizontal="center"/>
    </xf>
    <xf numFmtId="0" fontId="6" fillId="2" borderId="18" xfId="1" applyNumberFormat="1" applyFont="1" applyFill="1" applyBorder="1" applyAlignment="1">
      <alignment horizontal="center"/>
    </xf>
    <xf numFmtId="0" fontId="6" fillId="2" borderId="19" xfId="1" applyNumberFormat="1" applyFont="1" applyFill="1" applyBorder="1" applyAlignment="1">
      <alignment horizontal="center"/>
    </xf>
    <xf numFmtId="0" fontId="10" fillId="2" borderId="19" xfId="1" applyNumberFormat="1" applyFont="1" applyFill="1" applyBorder="1" applyAlignment="1">
      <alignment horizontal="center"/>
    </xf>
    <xf numFmtId="0" fontId="6" fillId="2" borderId="17" xfId="1" applyFont="1" applyFill="1" applyBorder="1" applyAlignment="1">
      <alignment horizontal="center"/>
    </xf>
    <xf numFmtId="0" fontId="6" fillId="2" borderId="18" xfId="1" applyFont="1" applyFill="1" applyBorder="1" applyAlignment="1">
      <alignment horizontal="center"/>
    </xf>
    <xf numFmtId="0" fontId="10" fillId="2" borderId="19" xfId="1" applyFont="1" applyFill="1" applyBorder="1" applyAlignment="1">
      <alignment horizontal="center"/>
    </xf>
    <xf numFmtId="0" fontId="12" fillId="2" borderId="17" xfId="1" applyFont="1" applyFill="1" applyBorder="1" applyAlignment="1">
      <alignment horizontal="center"/>
    </xf>
    <xf numFmtId="0" fontId="12" fillId="2" borderId="18" xfId="1" applyFont="1" applyFill="1" applyBorder="1" applyAlignment="1">
      <alignment horizontal="center"/>
    </xf>
    <xf numFmtId="49" fontId="6" fillId="2" borderId="31" xfId="1" applyNumberFormat="1" applyFont="1" applyFill="1" applyBorder="1" applyAlignment="1">
      <alignment horizontal="right"/>
    </xf>
    <xf numFmtId="49" fontId="11" fillId="2" borderId="32" xfId="1" applyNumberFormat="1" applyFont="1" applyFill="1" applyBorder="1" applyAlignment="1">
      <alignment horizontal="left" wrapText="1"/>
    </xf>
    <xf numFmtId="0" fontId="6" fillId="2" borderId="26" xfId="1" applyNumberFormat="1" applyFont="1" applyFill="1" applyBorder="1" applyAlignment="1">
      <alignment horizontal="center"/>
    </xf>
    <xf numFmtId="0" fontId="6" fillId="2" borderId="27" xfId="1" applyNumberFormat="1" applyFont="1" applyFill="1" applyBorder="1" applyAlignment="1">
      <alignment horizontal="center"/>
    </xf>
    <xf numFmtId="0" fontId="6" fillId="2" borderId="28" xfId="1" applyNumberFormat="1" applyFont="1" applyFill="1" applyBorder="1" applyAlignment="1">
      <alignment horizontal="center"/>
    </xf>
    <xf numFmtId="0" fontId="10" fillId="2" borderId="28" xfId="1" applyNumberFormat="1" applyFont="1" applyFill="1" applyBorder="1" applyAlignment="1">
      <alignment horizontal="center"/>
    </xf>
    <xf numFmtId="0" fontId="6" fillId="2" borderId="26" xfId="1" applyFont="1" applyFill="1" applyBorder="1" applyAlignment="1">
      <alignment horizontal="center"/>
    </xf>
    <xf numFmtId="0" fontId="6" fillId="2" borderId="27" xfId="1" applyFont="1" applyFill="1" applyBorder="1" applyAlignment="1">
      <alignment horizontal="center"/>
    </xf>
    <xf numFmtId="0" fontId="10" fillId="2" borderId="28" xfId="1" applyFont="1" applyFill="1" applyBorder="1" applyAlignment="1">
      <alignment horizontal="center"/>
    </xf>
    <xf numFmtId="49" fontId="6" fillId="2" borderId="32" xfId="1" applyNumberFormat="1" applyFont="1" applyFill="1" applyBorder="1" applyAlignment="1">
      <alignment horizontal="right"/>
    </xf>
    <xf numFmtId="0" fontId="6" fillId="2" borderId="31" xfId="1" applyFont="1" applyFill="1" applyBorder="1" applyAlignment="1">
      <alignment horizontal="center"/>
    </xf>
    <xf numFmtId="49" fontId="6" fillId="2" borderId="33" xfId="1" applyNumberFormat="1" applyFont="1" applyFill="1" applyBorder="1" applyAlignment="1">
      <alignment horizontal="left"/>
    </xf>
    <xf numFmtId="0" fontId="6" fillId="2" borderId="33" xfId="1" applyNumberFormat="1" applyFont="1" applyFill="1" applyBorder="1" applyAlignment="1">
      <alignment horizontal="center"/>
    </xf>
    <xf numFmtId="0" fontId="10" fillId="2" borderId="33" xfId="1" applyNumberFormat="1" applyFont="1" applyFill="1" applyBorder="1" applyAlignment="1">
      <alignment horizontal="center"/>
    </xf>
    <xf numFmtId="0" fontId="6" fillId="2" borderId="34" xfId="1" applyFont="1" applyFill="1" applyBorder="1" applyAlignment="1">
      <alignment horizontal="center"/>
    </xf>
    <xf numFmtId="49" fontId="6" fillId="2" borderId="31" xfId="1" applyNumberFormat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10" fillId="2" borderId="10" xfId="1" applyFont="1" applyFill="1" applyBorder="1" applyAlignment="1">
      <alignment horizontal="center"/>
    </xf>
    <xf numFmtId="49" fontId="11" fillId="2" borderId="31" xfId="1" applyNumberFormat="1" applyFont="1" applyFill="1" applyBorder="1" applyAlignment="1">
      <alignment horizontal="left"/>
    </xf>
    <xf numFmtId="49" fontId="6" fillId="2" borderId="31" xfId="1" applyNumberFormat="1" applyFont="1" applyFill="1" applyBorder="1" applyAlignment="1">
      <alignment horizontal="left"/>
    </xf>
    <xf numFmtId="49" fontId="11" fillId="2" borderId="32" xfId="1" applyNumberFormat="1" applyFont="1" applyFill="1" applyBorder="1" applyAlignment="1"/>
    <xf numFmtId="49" fontId="6" fillId="2" borderId="32" xfId="1" applyNumberFormat="1" applyFont="1" applyFill="1" applyBorder="1" applyAlignment="1">
      <alignment horizontal="left"/>
    </xf>
    <xf numFmtId="0" fontId="6" fillId="2" borderId="34" xfId="1" applyNumberFormat="1" applyFont="1" applyFill="1" applyBorder="1" applyAlignment="1">
      <alignment horizontal="center"/>
    </xf>
    <xf numFmtId="0" fontId="6" fillId="2" borderId="35" xfId="1" applyNumberFormat="1" applyFont="1" applyFill="1" applyBorder="1" applyAlignment="1">
      <alignment horizontal="center"/>
    </xf>
    <xf numFmtId="0" fontId="10" fillId="2" borderId="36" xfId="1" applyNumberFormat="1" applyFont="1" applyFill="1" applyBorder="1" applyAlignment="1">
      <alignment horizontal="center"/>
    </xf>
    <xf numFmtId="0" fontId="10" fillId="2" borderId="34" xfId="1" applyNumberFormat="1" applyFont="1" applyFill="1" applyBorder="1" applyAlignment="1">
      <alignment horizontal="center"/>
    </xf>
    <xf numFmtId="0" fontId="6" fillId="2" borderId="36" xfId="1" applyFont="1" applyFill="1" applyBorder="1" applyAlignment="1">
      <alignment horizontal="center"/>
    </xf>
    <xf numFmtId="49" fontId="6" fillId="2" borderId="37" xfId="1" applyNumberFormat="1" applyFont="1" applyFill="1" applyBorder="1" applyAlignment="1">
      <alignment horizontal="left"/>
    </xf>
    <xf numFmtId="0" fontId="6" fillId="2" borderId="38" xfId="1" applyFont="1" applyFill="1" applyBorder="1" applyAlignment="1">
      <alignment horizontal="center"/>
    </xf>
    <xf numFmtId="0" fontId="12" fillId="2" borderId="7" xfId="1" applyFont="1" applyFill="1" applyBorder="1" applyAlignment="1">
      <alignment horizontal="center"/>
    </xf>
    <xf numFmtId="0" fontId="12" fillId="2" borderId="6" xfId="1" applyFont="1" applyFill="1" applyBorder="1" applyAlignment="1">
      <alignment horizontal="left"/>
    </xf>
    <xf numFmtId="0" fontId="12" fillId="2" borderId="6" xfId="1" applyFont="1" applyFill="1" applyBorder="1" applyAlignment="1">
      <alignment horizontal="center"/>
    </xf>
    <xf numFmtId="0" fontId="13" fillId="2" borderId="10" xfId="1" applyFont="1" applyFill="1" applyBorder="1" applyAlignment="1">
      <alignment horizontal="center"/>
    </xf>
    <xf numFmtId="0" fontId="12" fillId="2" borderId="10" xfId="1" applyFont="1" applyFill="1" applyBorder="1" applyAlignment="1">
      <alignment horizontal="center"/>
    </xf>
    <xf numFmtId="49" fontId="11" fillId="2" borderId="31" xfId="1" applyNumberFormat="1" applyFont="1" applyFill="1" applyBorder="1" applyAlignment="1"/>
    <xf numFmtId="0" fontId="13" fillId="2" borderId="19" xfId="1" applyFont="1" applyFill="1" applyBorder="1" applyAlignment="1">
      <alignment horizontal="center"/>
    </xf>
    <xf numFmtId="0" fontId="12" fillId="2" borderId="19" xfId="1" applyFont="1" applyFill="1" applyBorder="1" applyAlignment="1">
      <alignment horizontal="center"/>
    </xf>
    <xf numFmtId="49" fontId="11" fillId="2" borderId="31" xfId="1" applyNumberFormat="1" applyFont="1" applyFill="1" applyBorder="1" applyAlignment="1">
      <alignment wrapText="1"/>
    </xf>
    <xf numFmtId="49" fontId="11" fillId="2" borderId="31" xfId="1" applyNumberFormat="1" applyFont="1" applyFill="1" applyBorder="1" applyAlignment="1">
      <alignment vertical="center" wrapText="1"/>
    </xf>
    <xf numFmtId="0" fontId="12" fillId="2" borderId="28" xfId="1" applyFont="1" applyFill="1" applyBorder="1" applyAlignment="1">
      <alignment horizontal="center"/>
    </xf>
    <xf numFmtId="49" fontId="6" fillId="2" borderId="32" xfId="1" applyNumberFormat="1" applyFont="1" applyFill="1" applyBorder="1" applyAlignment="1"/>
    <xf numFmtId="0" fontId="6" fillId="2" borderId="33" xfId="1" applyFont="1" applyFill="1" applyBorder="1" applyAlignment="1">
      <alignment horizontal="left"/>
    </xf>
    <xf numFmtId="49" fontId="6" fillId="2" borderId="37" xfId="1" applyNumberFormat="1" applyFont="1" applyFill="1" applyBorder="1" applyAlignment="1">
      <alignment horizontal="left"/>
    </xf>
    <xf numFmtId="0" fontId="6" fillId="2" borderId="39" xfId="1" applyFont="1" applyFill="1" applyBorder="1" applyAlignment="1">
      <alignment horizontal="left"/>
    </xf>
    <xf numFmtId="0" fontId="6" fillId="2" borderId="40" xfId="1" applyFont="1" applyFill="1" applyBorder="1" applyAlignment="1">
      <alignment horizontal="left"/>
    </xf>
    <xf numFmtId="49" fontId="11" fillId="2" borderId="30" xfId="1" applyNumberFormat="1" applyFont="1" applyFill="1" applyBorder="1" applyAlignment="1"/>
    <xf numFmtId="0" fontId="6" fillId="2" borderId="17" xfId="1" applyNumberFormat="1" applyFont="1" applyFill="1" applyBorder="1" applyAlignment="1">
      <alignment horizontal="center" wrapText="1"/>
    </xf>
    <xf numFmtId="0" fontId="6" fillId="2" borderId="18" xfId="1" applyNumberFormat="1" applyFont="1" applyFill="1" applyBorder="1" applyAlignment="1">
      <alignment horizontal="center" wrapText="1"/>
    </xf>
    <xf numFmtId="0" fontId="10" fillId="2" borderId="19" xfId="1" applyNumberFormat="1" applyFont="1" applyFill="1" applyBorder="1" applyAlignment="1">
      <alignment horizontal="center" wrapText="1"/>
    </xf>
    <xf numFmtId="0" fontId="6" fillId="2" borderId="17" xfId="1" applyFont="1" applyFill="1" applyBorder="1" applyAlignment="1">
      <alignment horizontal="center" wrapText="1"/>
    </xf>
    <xf numFmtId="0" fontId="6" fillId="2" borderId="18" xfId="1" applyFont="1" applyFill="1" applyBorder="1" applyAlignment="1">
      <alignment horizontal="center" wrapText="1"/>
    </xf>
    <xf numFmtId="0" fontId="10" fillId="2" borderId="19" xfId="1" applyFont="1" applyFill="1" applyBorder="1" applyAlignment="1">
      <alignment horizontal="center" wrapText="1"/>
    </xf>
    <xf numFmtId="0" fontId="12" fillId="2" borderId="19" xfId="1" applyFont="1" applyFill="1" applyBorder="1" applyAlignment="1">
      <alignment horizontal="center" wrapText="1"/>
    </xf>
    <xf numFmtId="49" fontId="6" fillId="2" borderId="31" xfId="1" applyNumberFormat="1" applyFont="1" applyFill="1" applyBorder="1" applyAlignment="1">
      <alignment horizontal="right" wrapText="1"/>
    </xf>
    <xf numFmtId="49" fontId="14" fillId="2" borderId="31" xfId="1" applyNumberFormat="1" applyFont="1" applyFill="1" applyBorder="1" applyAlignment="1"/>
    <xf numFmtId="0" fontId="1" fillId="2" borderId="17" xfId="1" applyFont="1" applyFill="1" applyBorder="1" applyAlignment="1"/>
    <xf numFmtId="0" fontId="1" fillId="2" borderId="18" xfId="1" applyFont="1" applyFill="1" applyBorder="1" applyAlignment="1"/>
    <xf numFmtId="0" fontId="15" fillId="2" borderId="19" xfId="1" applyFont="1" applyFill="1" applyBorder="1" applyAlignment="1"/>
    <xf numFmtId="0" fontId="6" fillId="2" borderId="33" xfId="1" applyFont="1" applyFill="1" applyBorder="1" applyAlignment="1">
      <alignment horizontal="center"/>
    </xf>
    <xf numFmtId="49" fontId="6" fillId="2" borderId="5" xfId="1" applyNumberFormat="1" applyFont="1" applyFill="1" applyBorder="1" applyAlignment="1">
      <alignment horizontal="left"/>
    </xf>
    <xf numFmtId="0" fontId="6" fillId="2" borderId="6" xfId="1" applyFont="1" applyFill="1" applyBorder="1" applyAlignment="1">
      <alignment horizontal="left"/>
    </xf>
    <xf numFmtId="0" fontId="6" fillId="2" borderId="7" xfId="1" applyFont="1" applyFill="1" applyBorder="1" applyAlignment="1">
      <alignment horizontal="left"/>
    </xf>
    <xf numFmtId="0" fontId="6" fillId="2" borderId="5" xfId="1" applyFont="1" applyFill="1" applyBorder="1" applyAlignment="1">
      <alignment horizontal="center"/>
    </xf>
    <xf numFmtId="0" fontId="12" fillId="2" borderId="9" xfId="1" applyFont="1" applyFill="1" applyBorder="1" applyAlignment="1">
      <alignment horizontal="center"/>
    </xf>
    <xf numFmtId="49" fontId="6" fillId="2" borderId="30" xfId="1" applyNumberFormat="1" applyFont="1" applyFill="1" applyBorder="1" applyAlignment="1">
      <alignment horizontal="right"/>
    </xf>
    <xf numFmtId="0" fontId="6" fillId="2" borderId="19" xfId="1" applyFont="1" applyFill="1" applyBorder="1" applyAlignment="1">
      <alignment horizontal="center"/>
    </xf>
    <xf numFmtId="0" fontId="6" fillId="2" borderId="18" xfId="1" applyFont="1" applyFill="1" applyBorder="1" applyAlignment="1">
      <alignment horizontal="left"/>
    </xf>
    <xf numFmtId="0" fontId="10" fillId="2" borderId="19" xfId="1" applyFont="1" applyFill="1" applyBorder="1" applyAlignment="1">
      <alignment horizontal="left"/>
    </xf>
    <xf numFmtId="0" fontId="6" fillId="2" borderId="28" xfId="1" applyFont="1" applyFill="1" applyBorder="1" applyAlignment="1">
      <alignment horizontal="center"/>
    </xf>
    <xf numFmtId="0" fontId="6" fillId="2" borderId="27" xfId="1" applyFont="1" applyFill="1" applyBorder="1" applyAlignment="1">
      <alignment horizontal="left"/>
    </xf>
    <xf numFmtId="0" fontId="10" fillId="2" borderId="28" xfId="1" applyFont="1" applyFill="1" applyBorder="1" applyAlignment="1">
      <alignment horizontal="left"/>
    </xf>
    <xf numFmtId="0" fontId="12" fillId="2" borderId="33" xfId="1" applyFont="1" applyFill="1" applyBorder="1" applyAlignment="1">
      <alignment horizontal="center"/>
    </xf>
    <xf numFmtId="0" fontId="6" fillId="2" borderId="33" xfId="1" applyFont="1" applyFill="1" applyBorder="1" applyAlignment="1">
      <alignment horizontal="right"/>
    </xf>
    <xf numFmtId="49" fontId="6" fillId="2" borderId="33" xfId="1" applyNumberFormat="1" applyFont="1" applyFill="1" applyBorder="1" applyAlignment="1">
      <alignment horizontal="left" vertical="center" wrapText="1"/>
    </xf>
    <xf numFmtId="0" fontId="6" fillId="2" borderId="41" xfId="1" applyFont="1" applyFill="1" applyBorder="1" applyAlignment="1">
      <alignment horizontal="left"/>
    </xf>
    <xf numFmtId="0" fontId="6" fillId="2" borderId="36" xfId="1" applyFont="1" applyFill="1" applyBorder="1" applyAlignment="1">
      <alignment horizontal="left"/>
    </xf>
    <xf numFmtId="0" fontId="6" fillId="2" borderId="34" xfId="1" applyFont="1" applyFill="1" applyBorder="1" applyAlignment="1">
      <alignment horizontal="left"/>
    </xf>
    <xf numFmtId="0" fontId="6" fillId="2" borderId="35" xfId="1" applyFont="1" applyFill="1" applyBorder="1" applyAlignment="1">
      <alignment horizontal="left"/>
    </xf>
    <xf numFmtId="0" fontId="12" fillId="2" borderId="36" xfId="1" applyFont="1" applyFill="1" applyBorder="1" applyAlignment="1">
      <alignment horizontal="left"/>
    </xf>
    <xf numFmtId="0" fontId="12" fillId="2" borderId="42" xfId="1" applyFont="1" applyFill="1" applyBorder="1" applyAlignment="1">
      <alignment horizontal="left"/>
    </xf>
    <xf numFmtId="0" fontId="6" fillId="2" borderId="7" xfId="1" applyFont="1" applyFill="1" applyBorder="1" applyAlignment="1">
      <alignment horizontal="left"/>
    </xf>
    <xf numFmtId="49" fontId="11" fillId="2" borderId="30" xfId="1" applyNumberFormat="1" applyFont="1" applyFill="1" applyBorder="1" applyAlignment="1">
      <alignment horizontal="left" vertical="center" wrapText="1"/>
    </xf>
    <xf numFmtId="0" fontId="6" fillId="2" borderId="8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10" fillId="2" borderId="10" xfId="1" applyFont="1" applyFill="1" applyBorder="1" applyAlignment="1">
      <alignment horizontal="left"/>
    </xf>
    <xf numFmtId="0" fontId="13" fillId="2" borderId="10" xfId="1" applyFont="1" applyFill="1" applyBorder="1" applyAlignment="1">
      <alignment horizontal="left"/>
    </xf>
    <xf numFmtId="49" fontId="11" fillId="2" borderId="31" xfId="1" applyNumberFormat="1" applyFont="1" applyFill="1" applyBorder="1" applyAlignment="1">
      <alignment horizontal="left" vertical="center" wrapText="1"/>
    </xf>
    <xf numFmtId="0" fontId="6" fillId="2" borderId="17" xfId="1" applyFont="1" applyFill="1" applyBorder="1" applyAlignment="1">
      <alignment horizontal="left"/>
    </xf>
    <xf numFmtId="0" fontId="13" fillId="2" borderId="19" xfId="1" applyFont="1" applyFill="1" applyBorder="1" applyAlignment="1">
      <alignment horizontal="left"/>
    </xf>
    <xf numFmtId="0" fontId="6" fillId="2" borderId="31" xfId="1" applyNumberFormat="1" applyFont="1" applyFill="1" applyBorder="1" applyAlignment="1">
      <alignment horizontal="center" vertical="center"/>
    </xf>
    <xf numFmtId="0" fontId="6" fillId="2" borderId="18" xfId="1" applyNumberFormat="1" applyFont="1" applyFill="1" applyBorder="1" applyAlignment="1">
      <alignment horizontal="center" vertical="center"/>
    </xf>
    <xf numFmtId="0" fontId="10" fillId="2" borderId="19" xfId="1" applyNumberFormat="1" applyFont="1" applyFill="1" applyBorder="1" applyAlignment="1">
      <alignment horizontal="center" vertical="center"/>
    </xf>
    <xf numFmtId="49" fontId="6" fillId="2" borderId="33" xfId="1" applyNumberFormat="1" applyFont="1" applyFill="1" applyBorder="1" applyAlignment="1"/>
    <xf numFmtId="0" fontId="6" fillId="2" borderId="39" xfId="1" applyFont="1" applyFill="1" applyBorder="1" applyAlignment="1">
      <alignment horizontal="center"/>
    </xf>
    <xf numFmtId="0" fontId="12" fillId="2" borderId="40" xfId="1" applyFont="1" applyFill="1" applyBorder="1" applyAlignment="1">
      <alignment horizontal="center"/>
    </xf>
    <xf numFmtId="0" fontId="6" fillId="2" borderId="37" xfId="1" applyFont="1" applyFill="1" applyBorder="1" applyAlignment="1">
      <alignment horizontal="center"/>
    </xf>
    <xf numFmtId="0" fontId="12" fillId="2" borderId="39" xfId="1" applyFont="1" applyFill="1" applyBorder="1" applyAlignment="1">
      <alignment horizontal="center"/>
    </xf>
    <xf numFmtId="0" fontId="6" fillId="2" borderId="40" xfId="1" applyFont="1" applyFill="1" applyBorder="1" applyAlignment="1">
      <alignment horizontal="right"/>
    </xf>
    <xf numFmtId="49" fontId="6" fillId="2" borderId="31" xfId="1" applyNumberFormat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left"/>
    </xf>
    <xf numFmtId="0" fontId="6" fillId="2" borderId="10" xfId="1" applyFont="1" applyFill="1" applyBorder="1" applyAlignment="1">
      <alignment horizontal="center"/>
    </xf>
    <xf numFmtId="0" fontId="6" fillId="2" borderId="28" xfId="1" applyFont="1" applyFill="1" applyBorder="1" applyAlignment="1">
      <alignment horizontal="left"/>
    </xf>
    <xf numFmtId="0" fontId="10" fillId="2" borderId="7" xfId="1" applyFont="1" applyFill="1" applyBorder="1" applyAlignment="1">
      <alignment horizontal="left"/>
    </xf>
    <xf numFmtId="49" fontId="11" fillId="2" borderId="30" xfId="1" applyNumberFormat="1" applyFont="1" applyFill="1" applyBorder="1" applyAlignment="1">
      <alignment wrapText="1"/>
    </xf>
    <xf numFmtId="49" fontId="11" fillId="2" borderId="31" xfId="1" applyNumberFormat="1" applyFont="1" applyFill="1" applyBorder="1" applyAlignment="1">
      <alignment vertical="top" wrapText="1"/>
    </xf>
    <xf numFmtId="0" fontId="6" fillId="2" borderId="5" xfId="1" applyFont="1" applyFill="1" applyBorder="1" applyAlignment="1">
      <alignment horizontal="center"/>
    </xf>
    <xf numFmtId="0" fontId="12" fillId="2" borderId="43" xfId="1" applyFont="1" applyFill="1" applyBorder="1" applyAlignment="1">
      <alignment horizontal="center"/>
    </xf>
    <xf numFmtId="0" fontId="6" fillId="2" borderId="40" xfId="1" applyFont="1" applyFill="1" applyBorder="1" applyAlignment="1">
      <alignment horizontal="center"/>
    </xf>
    <xf numFmtId="0" fontId="6" fillId="2" borderId="32" xfId="1" applyFont="1" applyFill="1" applyBorder="1" applyAlignment="1">
      <alignment horizontal="center"/>
    </xf>
    <xf numFmtId="0" fontId="10" fillId="2" borderId="33" xfId="1" applyFont="1" applyFill="1" applyBorder="1" applyAlignment="1">
      <alignment horizontal="center"/>
    </xf>
    <xf numFmtId="49" fontId="6" fillId="2" borderId="5" xfId="1" applyNumberFormat="1" applyFont="1" applyFill="1" applyBorder="1" applyAlignment="1">
      <alignment horizontal="left" wrapText="1"/>
    </xf>
    <xf numFmtId="0" fontId="6" fillId="2" borderId="7" xfId="1" applyFont="1" applyFill="1" applyBorder="1" applyAlignment="1">
      <alignment horizontal="left" wrapText="1"/>
    </xf>
    <xf numFmtId="0" fontId="6" fillId="2" borderId="33" xfId="1" applyNumberFormat="1" applyFont="1" applyFill="1" applyBorder="1" applyAlignment="1">
      <alignment horizontal="center" vertical="center"/>
    </xf>
    <xf numFmtId="0" fontId="10" fillId="2" borderId="33" xfId="1" applyNumberFormat="1" applyFont="1" applyFill="1" applyBorder="1" applyAlignment="1">
      <alignment horizontal="center" vertical="center"/>
    </xf>
    <xf numFmtId="0" fontId="6" fillId="2" borderId="44" xfId="1" applyFont="1" applyFill="1" applyBorder="1" applyAlignment="1">
      <alignment horizontal="left" wrapText="1"/>
    </xf>
    <xf numFmtId="0" fontId="6" fillId="2" borderId="44" xfId="1" applyFont="1" applyFill="1" applyBorder="1" applyAlignment="1">
      <alignment horizontal="center"/>
    </xf>
    <xf numFmtId="0" fontId="12" fillId="2" borderId="44" xfId="1" applyFont="1" applyFill="1" applyBorder="1" applyAlignment="1">
      <alignment horizontal="center"/>
    </xf>
    <xf numFmtId="0" fontId="1" fillId="2" borderId="1" xfId="1" applyFont="1" applyFill="1" applyBorder="1" applyAlignment="1"/>
    <xf numFmtId="0" fontId="5" fillId="2" borderId="1" xfId="1" applyFont="1" applyFill="1" applyBorder="1" applyAlignment="1"/>
    <xf numFmtId="0" fontId="16" fillId="2" borderId="2" xfId="1" applyFont="1" applyFill="1" applyBorder="1" applyAlignment="1"/>
    <xf numFmtId="0" fontId="1" fillId="2" borderId="2" xfId="1" applyFont="1" applyFill="1" applyBorder="1" applyAlignment="1"/>
    <xf numFmtId="0" fontId="17" fillId="2" borderId="1" xfId="1" applyFont="1" applyFill="1" applyBorder="1" applyAlignment="1"/>
    <xf numFmtId="0" fontId="8" fillId="2" borderId="1" xfId="1" applyFont="1" applyFill="1" applyBorder="1" applyAlignment="1">
      <alignment horizontal="left"/>
    </xf>
    <xf numFmtId="0" fontId="8" fillId="2" borderId="1" xfId="1" applyFont="1" applyFill="1" applyBorder="1" applyAlignment="1">
      <alignment horizontal="center"/>
    </xf>
    <xf numFmtId="49" fontId="6" fillId="2" borderId="16" xfId="1" applyNumberFormat="1" applyFont="1" applyFill="1" applyBorder="1" applyAlignment="1">
      <alignment horizontal="center" vertical="center" wrapText="1"/>
    </xf>
    <xf numFmtId="49" fontId="8" fillId="2" borderId="8" xfId="1" applyNumberFormat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8" xfId="1" applyNumberFormat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9" xfId="1" applyNumberFormat="1" applyFont="1" applyFill="1" applyBorder="1" applyAlignment="1">
      <alignment horizontal="center" vertical="center"/>
    </xf>
    <xf numFmtId="0" fontId="8" fillId="2" borderId="10" xfId="1" applyNumberFormat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 wrapText="1"/>
    </xf>
    <xf numFmtId="49" fontId="8" fillId="2" borderId="26" xfId="1" applyNumberFormat="1" applyFont="1" applyFill="1" applyBorder="1" applyAlignment="1">
      <alignment horizontal="center" vertical="center"/>
    </xf>
    <xf numFmtId="0" fontId="8" fillId="2" borderId="28" xfId="1" applyFont="1" applyFill="1" applyBorder="1" applyAlignment="1">
      <alignment horizontal="center" vertical="center"/>
    </xf>
    <xf numFmtId="0" fontId="8" fillId="2" borderId="26" xfId="1" applyNumberFormat="1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/>
    </xf>
    <xf numFmtId="0" fontId="8" fillId="2" borderId="27" xfId="1" applyNumberFormat="1" applyFont="1" applyFill="1" applyBorder="1" applyAlignment="1">
      <alignment horizontal="center" vertical="center"/>
    </xf>
    <xf numFmtId="0" fontId="8" fillId="2" borderId="28" xfId="1" applyNumberFormat="1" applyFont="1" applyFill="1" applyBorder="1" applyAlignment="1">
      <alignment horizontal="center" vertical="center"/>
    </xf>
    <xf numFmtId="0" fontId="5" fillId="2" borderId="44" xfId="1" applyFont="1" applyFill="1" applyBorder="1" applyAlignment="1"/>
    <xf numFmtId="0" fontId="16" fillId="2" borderId="44" xfId="1" applyFont="1" applyFill="1" applyBorder="1" applyAlignment="1"/>
    <xf numFmtId="0" fontId="1" fillId="2" borderId="44" xfId="1" applyFont="1" applyFill="1" applyBorder="1" applyAlignment="1"/>
    <xf numFmtId="0" fontId="16" fillId="2" borderId="1" xfId="1" applyFont="1" applyFill="1" applyBorder="1" applyAlignment="1"/>
    <xf numFmtId="49" fontId="17" fillId="2" borderId="1" xfId="1" applyNumberFormat="1" applyFont="1" applyFill="1" applyBorder="1" applyAlignment="1">
      <alignment horizontal="left"/>
    </xf>
    <xf numFmtId="0" fontId="17" fillId="2" borderId="1" xfId="1" applyFont="1" applyFill="1" applyBorder="1" applyAlignment="1">
      <alignment horizontal="left"/>
    </xf>
    <xf numFmtId="0" fontId="18" fillId="2" borderId="1" xfId="1" applyFont="1" applyFill="1" applyBorder="1" applyAlignment="1">
      <alignment horizontal="left"/>
    </xf>
    <xf numFmtId="0" fontId="18" fillId="2" borderId="1" xfId="1" applyFont="1" applyFill="1" applyBorder="1" applyAlignment="1">
      <alignment horizontal="left" wrapText="1"/>
    </xf>
    <xf numFmtId="0" fontId="1" fillId="2" borderId="1" xfId="1" applyFont="1" applyFill="1" applyBorder="1" applyAlignment="1">
      <alignment horizontal="center"/>
    </xf>
  </cellXfs>
  <cellStyles count="2">
    <cellStyle name="Normalny" xfId="0" builtinId="0"/>
    <cellStyle name="Normalny 14" xfId="1" xr:uid="{67CDAB6F-1AF7-42B4-9673-5CC3F8D360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1826D-250F-4E4E-A254-04C4D9BA8272}">
  <dimension ref="A1:AH102"/>
  <sheetViews>
    <sheetView showGridLines="0" tabSelected="1" zoomScale="90" zoomScaleNormal="90" workbookViewId="0">
      <selection activeCell="AQ28" sqref="AQ28"/>
    </sheetView>
  </sheetViews>
  <sheetFormatPr defaultColWidth="8.85546875" defaultRowHeight="12.75" customHeight="1" x14ac:dyDescent="0.2"/>
  <cols>
    <col min="1" max="1" width="3.42578125" style="3" customWidth="1"/>
    <col min="2" max="2" width="27.85546875" style="3" customWidth="1"/>
    <col min="3" max="3" width="6.42578125" style="3" customWidth="1"/>
    <col min="4" max="4" width="5" style="3" customWidth="1"/>
    <col min="5" max="5" width="5.85546875" style="3" customWidth="1"/>
    <col min="6" max="6" width="7" style="3" customWidth="1"/>
    <col min="7" max="7" width="6.140625" style="3" customWidth="1"/>
    <col min="8" max="8" width="6.85546875" style="3" customWidth="1"/>
    <col min="9" max="9" width="5.85546875" style="3" customWidth="1"/>
    <col min="10" max="18" width="3.85546875" style="3" customWidth="1"/>
    <col min="19" max="21" width="4.42578125" style="3" customWidth="1"/>
    <col min="22" max="33" width="3.85546875" style="3" customWidth="1"/>
    <col min="34" max="34" width="8.42578125" style="3" customWidth="1"/>
    <col min="35" max="16384" width="8.85546875" style="3"/>
  </cols>
  <sheetData>
    <row r="1" spans="1:34" ht="15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.75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 ht="15.75" customHeight="1" x14ac:dyDescent="0.25">
      <c r="A4" s="4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ht="13.5" customHeight="1" thickBot="1" x14ac:dyDescent="0.25">
      <c r="A5" s="6"/>
      <c r="B5" s="7"/>
      <c r="C5" s="7"/>
      <c r="D5" s="7"/>
      <c r="E5" s="7"/>
      <c r="F5" s="8"/>
      <c r="G5" s="8"/>
      <c r="H5" s="8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ht="13.5" customHeight="1" thickBot="1" x14ac:dyDescent="0.25">
      <c r="A6" s="9"/>
      <c r="B6" s="10">
        <v>25</v>
      </c>
      <c r="C6" s="11" t="s">
        <v>4</v>
      </c>
      <c r="D6" s="12"/>
      <c r="E6" s="13"/>
      <c r="F6" s="14" t="s">
        <v>5</v>
      </c>
      <c r="G6" s="15" t="s">
        <v>6</v>
      </c>
      <c r="H6" s="15" t="s">
        <v>7</v>
      </c>
      <c r="I6" s="16" t="s">
        <v>8</v>
      </c>
      <c r="J6" s="17" t="s">
        <v>9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9"/>
      <c r="AH6" s="20" t="s">
        <v>10</v>
      </c>
    </row>
    <row r="7" spans="1:34" ht="12.2" customHeight="1" x14ac:dyDescent="0.2">
      <c r="A7" s="21"/>
      <c r="B7" s="22"/>
      <c r="C7" s="23" t="s">
        <v>11</v>
      </c>
      <c r="D7" s="24" t="s">
        <v>12</v>
      </c>
      <c r="E7" s="25" t="s">
        <v>13</v>
      </c>
      <c r="F7" s="26"/>
      <c r="G7" s="27"/>
      <c r="H7" s="27"/>
      <c r="I7" s="28"/>
      <c r="J7" s="29">
        <v>1</v>
      </c>
      <c r="K7" s="30"/>
      <c r="L7" s="30"/>
      <c r="M7" s="31"/>
      <c r="N7" s="29">
        <v>2</v>
      </c>
      <c r="O7" s="30"/>
      <c r="P7" s="30"/>
      <c r="Q7" s="31"/>
      <c r="R7" s="29">
        <v>3</v>
      </c>
      <c r="S7" s="30"/>
      <c r="T7" s="30"/>
      <c r="U7" s="31"/>
      <c r="V7" s="29">
        <v>4</v>
      </c>
      <c r="W7" s="30"/>
      <c r="X7" s="30"/>
      <c r="Y7" s="31"/>
      <c r="Z7" s="29">
        <v>5</v>
      </c>
      <c r="AA7" s="30"/>
      <c r="AB7" s="30"/>
      <c r="AC7" s="31"/>
      <c r="AD7" s="29">
        <v>6</v>
      </c>
      <c r="AE7" s="30"/>
      <c r="AF7" s="30"/>
      <c r="AG7" s="31"/>
      <c r="AH7" s="32"/>
    </row>
    <row r="8" spans="1:34" ht="13.5" customHeight="1" thickBot="1" x14ac:dyDescent="0.25">
      <c r="A8" s="33"/>
      <c r="B8" s="34">
        <v>25</v>
      </c>
      <c r="C8" s="35"/>
      <c r="D8" s="36"/>
      <c r="E8" s="37"/>
      <c r="F8" s="38"/>
      <c r="G8" s="39"/>
      <c r="H8" s="39"/>
      <c r="I8" s="40"/>
      <c r="J8" s="41" t="s">
        <v>14</v>
      </c>
      <c r="K8" s="42" t="s">
        <v>15</v>
      </c>
      <c r="L8" s="42" t="s">
        <v>16</v>
      </c>
      <c r="M8" s="43" t="s">
        <v>17</v>
      </c>
      <c r="N8" s="41" t="s">
        <v>14</v>
      </c>
      <c r="O8" s="42" t="s">
        <v>15</v>
      </c>
      <c r="P8" s="42" t="s">
        <v>16</v>
      </c>
      <c r="Q8" s="43" t="s">
        <v>17</v>
      </c>
      <c r="R8" s="41" t="s">
        <v>14</v>
      </c>
      <c r="S8" s="42" t="s">
        <v>15</v>
      </c>
      <c r="T8" s="42" t="s">
        <v>16</v>
      </c>
      <c r="U8" s="43" t="s">
        <v>17</v>
      </c>
      <c r="V8" s="41" t="s">
        <v>14</v>
      </c>
      <c r="W8" s="42" t="s">
        <v>15</v>
      </c>
      <c r="X8" s="42" t="s">
        <v>16</v>
      </c>
      <c r="Y8" s="43" t="s">
        <v>17</v>
      </c>
      <c r="Z8" s="41" t="s">
        <v>14</v>
      </c>
      <c r="AA8" s="42" t="s">
        <v>15</v>
      </c>
      <c r="AB8" s="42" t="s">
        <v>16</v>
      </c>
      <c r="AC8" s="43" t="s">
        <v>17</v>
      </c>
      <c r="AD8" s="41" t="s">
        <v>14</v>
      </c>
      <c r="AE8" s="42" t="s">
        <v>15</v>
      </c>
      <c r="AF8" s="42" t="s">
        <v>16</v>
      </c>
      <c r="AG8" s="43" t="s">
        <v>17</v>
      </c>
      <c r="AH8" s="44"/>
    </row>
    <row r="9" spans="1:34" ht="13.5" customHeight="1" thickBot="1" x14ac:dyDescent="0.25">
      <c r="A9" s="45" t="s">
        <v>18</v>
      </c>
      <c r="B9" s="46" t="s">
        <v>19</v>
      </c>
      <c r="C9" s="47"/>
      <c r="D9" s="47"/>
      <c r="E9" s="47"/>
      <c r="F9" s="48"/>
      <c r="G9" s="48"/>
      <c r="H9" s="48"/>
      <c r="I9" s="49"/>
      <c r="J9" s="50"/>
      <c r="K9" s="51"/>
      <c r="L9" s="51"/>
      <c r="M9" s="52"/>
      <c r="N9" s="51"/>
      <c r="O9" s="51"/>
      <c r="P9" s="51"/>
      <c r="Q9" s="52"/>
      <c r="R9" s="51"/>
      <c r="S9" s="51"/>
      <c r="T9" s="51"/>
      <c r="U9" s="52"/>
      <c r="V9" s="51"/>
      <c r="W9" s="51"/>
      <c r="X9" s="51"/>
      <c r="Y9" s="52"/>
      <c r="Z9" s="51"/>
      <c r="AA9" s="51"/>
      <c r="AB9" s="51"/>
      <c r="AC9" s="52"/>
      <c r="AD9" s="47"/>
      <c r="AE9" s="47"/>
      <c r="AF9" s="47"/>
      <c r="AG9" s="53"/>
      <c r="AH9" s="49"/>
    </row>
    <row r="10" spans="1:34" ht="12.2" customHeight="1" x14ac:dyDescent="0.2">
      <c r="A10" s="54">
        <v>1</v>
      </c>
      <c r="B10" s="55" t="s">
        <v>20</v>
      </c>
      <c r="C10" s="56">
        <v>0</v>
      </c>
      <c r="D10" s="57">
        <v>120</v>
      </c>
      <c r="E10" s="58">
        <f>SUM(C10:D10)</f>
        <v>120</v>
      </c>
      <c r="F10" s="56">
        <v>120</v>
      </c>
      <c r="G10" s="57">
        <f>H10-F10</f>
        <v>180</v>
      </c>
      <c r="H10" s="57">
        <f>$B$8*I10</f>
        <v>300</v>
      </c>
      <c r="I10" s="59">
        <f>SUM(M10,Q10,U10,Y10,AC10,AG10)</f>
        <v>12</v>
      </c>
      <c r="J10" s="56">
        <v>0</v>
      </c>
      <c r="K10" s="57">
        <v>30</v>
      </c>
      <c r="L10" s="57">
        <v>20</v>
      </c>
      <c r="M10" s="59">
        <v>2</v>
      </c>
      <c r="N10" s="56">
        <v>0</v>
      </c>
      <c r="O10" s="57">
        <v>30</v>
      </c>
      <c r="P10" s="57">
        <v>20</v>
      </c>
      <c r="Q10" s="59">
        <v>2</v>
      </c>
      <c r="R10" s="56">
        <v>0</v>
      </c>
      <c r="S10" s="57">
        <v>15</v>
      </c>
      <c r="T10" s="57">
        <v>35</v>
      </c>
      <c r="U10" s="59">
        <v>2</v>
      </c>
      <c r="V10" s="56">
        <v>0</v>
      </c>
      <c r="W10" s="57">
        <v>15</v>
      </c>
      <c r="X10" s="57">
        <v>35</v>
      </c>
      <c r="Y10" s="59">
        <v>2</v>
      </c>
      <c r="Z10" s="56">
        <v>0</v>
      </c>
      <c r="AA10" s="57">
        <v>15</v>
      </c>
      <c r="AB10" s="57">
        <v>35</v>
      </c>
      <c r="AC10" s="59">
        <v>2</v>
      </c>
      <c r="AD10" s="56">
        <v>0</v>
      </c>
      <c r="AE10" s="57">
        <v>15</v>
      </c>
      <c r="AF10" s="57">
        <v>35</v>
      </c>
      <c r="AG10" s="59">
        <v>2</v>
      </c>
      <c r="AH10" s="60" t="s">
        <v>21</v>
      </c>
    </row>
    <row r="11" spans="1:34" ht="24" customHeight="1" x14ac:dyDescent="0.2">
      <c r="A11" s="54">
        <v>2</v>
      </c>
      <c r="B11" s="61" t="s">
        <v>22</v>
      </c>
      <c r="C11" s="62">
        <v>0</v>
      </c>
      <c r="D11" s="63">
        <v>30</v>
      </c>
      <c r="E11" s="64">
        <f>SUM(C11:D11)</f>
        <v>30</v>
      </c>
      <c r="F11" s="62">
        <v>30</v>
      </c>
      <c r="G11" s="63">
        <f>H11-F11</f>
        <v>20</v>
      </c>
      <c r="H11" s="63">
        <f>$B$8*I11</f>
        <v>50</v>
      </c>
      <c r="I11" s="65">
        <f>SUM(M11,Q11,U11,Y11,AC11,AG11)</f>
        <v>2</v>
      </c>
      <c r="J11" s="66"/>
      <c r="K11" s="67"/>
      <c r="L11" s="67"/>
      <c r="M11" s="68"/>
      <c r="N11" s="66"/>
      <c r="O11" s="67"/>
      <c r="P11" s="67"/>
      <c r="Q11" s="68"/>
      <c r="R11" s="62">
        <v>0</v>
      </c>
      <c r="S11" s="63">
        <v>30</v>
      </c>
      <c r="T11" s="63">
        <v>20</v>
      </c>
      <c r="U11" s="65">
        <v>2</v>
      </c>
      <c r="V11" s="66"/>
      <c r="W11" s="67"/>
      <c r="X11" s="67"/>
      <c r="Y11" s="68"/>
      <c r="Z11" s="69"/>
      <c r="AA11" s="70"/>
      <c r="AB11" s="70"/>
      <c r="AC11" s="68"/>
      <c r="AD11" s="66"/>
      <c r="AE11" s="67"/>
      <c r="AF11" s="67"/>
      <c r="AG11" s="68"/>
      <c r="AH11" s="71" t="s">
        <v>23</v>
      </c>
    </row>
    <row r="12" spans="1:34" ht="23.25" customHeight="1" thickBot="1" x14ac:dyDescent="0.25">
      <c r="A12" s="54">
        <v>3</v>
      </c>
      <c r="B12" s="72" t="s">
        <v>24</v>
      </c>
      <c r="C12" s="73">
        <v>15</v>
      </c>
      <c r="D12" s="74">
        <v>0</v>
      </c>
      <c r="E12" s="75">
        <f>SUM(C12:D12)</f>
        <v>15</v>
      </c>
      <c r="F12" s="73">
        <v>15</v>
      </c>
      <c r="G12" s="74">
        <f>H12-F12</f>
        <v>35</v>
      </c>
      <c r="H12" s="74">
        <f>$B$8*I12</f>
        <v>50</v>
      </c>
      <c r="I12" s="76">
        <f>SUM(M12,Q12,U12,Y12,AC12,AG12)</f>
        <v>2</v>
      </c>
      <c r="J12" s="73">
        <v>15</v>
      </c>
      <c r="K12" s="74">
        <v>0</v>
      </c>
      <c r="L12" s="74">
        <v>35</v>
      </c>
      <c r="M12" s="76">
        <v>2</v>
      </c>
      <c r="N12" s="77"/>
      <c r="O12" s="78"/>
      <c r="P12" s="78"/>
      <c r="Q12" s="79"/>
      <c r="R12" s="77"/>
      <c r="S12" s="78"/>
      <c r="T12" s="78"/>
      <c r="U12" s="79"/>
      <c r="V12" s="77"/>
      <c r="W12" s="78"/>
      <c r="X12" s="78"/>
      <c r="Y12" s="79"/>
      <c r="Z12" s="77"/>
      <c r="AA12" s="78"/>
      <c r="AB12" s="78"/>
      <c r="AC12" s="79"/>
      <c r="AD12" s="77"/>
      <c r="AE12" s="78"/>
      <c r="AF12" s="78"/>
      <c r="AG12" s="79"/>
      <c r="AH12" s="80" t="s">
        <v>25</v>
      </c>
    </row>
    <row r="13" spans="1:34" ht="13.5" customHeight="1" thickBot="1" x14ac:dyDescent="0.25">
      <c r="A13" s="81"/>
      <c r="B13" s="82" t="s">
        <v>26</v>
      </c>
      <c r="C13" s="83">
        <f t="shared" ref="C13:AG13" si="0">SUM(C10:C12)</f>
        <v>15</v>
      </c>
      <c r="D13" s="83">
        <f t="shared" si="0"/>
        <v>150</v>
      </c>
      <c r="E13" s="83">
        <f t="shared" si="0"/>
        <v>165</v>
      </c>
      <c r="F13" s="83">
        <f t="shared" si="0"/>
        <v>165</v>
      </c>
      <c r="G13" s="83">
        <f t="shared" si="0"/>
        <v>235</v>
      </c>
      <c r="H13" s="83">
        <f t="shared" si="0"/>
        <v>400</v>
      </c>
      <c r="I13" s="84">
        <f t="shared" si="0"/>
        <v>16</v>
      </c>
      <c r="J13" s="83">
        <f t="shared" si="0"/>
        <v>15</v>
      </c>
      <c r="K13" s="83">
        <f t="shared" si="0"/>
        <v>30</v>
      </c>
      <c r="L13" s="83">
        <f t="shared" si="0"/>
        <v>55</v>
      </c>
      <c r="M13" s="84">
        <f t="shared" si="0"/>
        <v>4</v>
      </c>
      <c r="N13" s="83">
        <f t="shared" si="0"/>
        <v>0</v>
      </c>
      <c r="O13" s="83">
        <f t="shared" si="0"/>
        <v>30</v>
      </c>
      <c r="P13" s="83">
        <f t="shared" si="0"/>
        <v>20</v>
      </c>
      <c r="Q13" s="84">
        <f t="shared" si="0"/>
        <v>2</v>
      </c>
      <c r="R13" s="83">
        <f t="shared" si="0"/>
        <v>0</v>
      </c>
      <c r="S13" s="83">
        <f t="shared" si="0"/>
        <v>45</v>
      </c>
      <c r="T13" s="83">
        <f t="shared" si="0"/>
        <v>55</v>
      </c>
      <c r="U13" s="84">
        <f t="shared" si="0"/>
        <v>4</v>
      </c>
      <c r="V13" s="83">
        <f t="shared" si="0"/>
        <v>0</v>
      </c>
      <c r="W13" s="83">
        <f t="shared" si="0"/>
        <v>15</v>
      </c>
      <c r="X13" s="83">
        <f t="shared" si="0"/>
        <v>35</v>
      </c>
      <c r="Y13" s="84">
        <f t="shared" si="0"/>
        <v>2</v>
      </c>
      <c r="Z13" s="83">
        <f t="shared" si="0"/>
        <v>0</v>
      </c>
      <c r="AA13" s="83">
        <f t="shared" si="0"/>
        <v>15</v>
      </c>
      <c r="AB13" s="83">
        <f t="shared" si="0"/>
        <v>35</v>
      </c>
      <c r="AC13" s="84">
        <f t="shared" si="0"/>
        <v>2</v>
      </c>
      <c r="AD13" s="83">
        <f t="shared" si="0"/>
        <v>0</v>
      </c>
      <c r="AE13" s="83">
        <f t="shared" si="0"/>
        <v>15</v>
      </c>
      <c r="AF13" s="83">
        <f t="shared" si="0"/>
        <v>35</v>
      </c>
      <c r="AG13" s="84">
        <f t="shared" si="0"/>
        <v>2</v>
      </c>
      <c r="AH13" s="85"/>
    </row>
    <row r="14" spans="1:34" ht="13.5" customHeight="1" thickBot="1" x14ac:dyDescent="0.25">
      <c r="A14" s="86" t="s">
        <v>27</v>
      </c>
      <c r="B14" s="46" t="s">
        <v>28</v>
      </c>
      <c r="C14" s="47"/>
      <c r="D14" s="47"/>
      <c r="E14" s="47"/>
      <c r="F14" s="47"/>
      <c r="G14" s="47"/>
      <c r="H14" s="47"/>
      <c r="I14" s="87"/>
      <c r="J14" s="50"/>
      <c r="K14" s="51"/>
      <c r="L14" s="51"/>
      <c r="M14" s="52"/>
      <c r="N14" s="51"/>
      <c r="O14" s="51"/>
      <c r="P14" s="51"/>
      <c r="Q14" s="52"/>
      <c r="R14" s="51"/>
      <c r="S14" s="51"/>
      <c r="T14" s="51"/>
      <c r="U14" s="52"/>
      <c r="V14" s="51"/>
      <c r="W14" s="51"/>
      <c r="X14" s="51"/>
      <c r="Y14" s="52"/>
      <c r="Z14" s="51"/>
      <c r="AA14" s="51"/>
      <c r="AB14" s="51"/>
      <c r="AC14" s="52"/>
      <c r="AD14" s="47"/>
      <c r="AE14" s="47"/>
      <c r="AF14" s="47"/>
      <c r="AG14" s="53"/>
      <c r="AH14" s="49"/>
    </row>
    <row r="15" spans="1:34" ht="12.2" customHeight="1" x14ac:dyDescent="0.2">
      <c r="A15" s="54">
        <v>4</v>
      </c>
      <c r="B15" s="55" t="s">
        <v>29</v>
      </c>
      <c r="C15" s="56">
        <v>15</v>
      </c>
      <c r="D15" s="57">
        <v>30</v>
      </c>
      <c r="E15" s="58">
        <f t="shared" ref="E15:E24" si="1">SUM(C15:D15)</f>
        <v>45</v>
      </c>
      <c r="F15" s="56">
        <v>45</v>
      </c>
      <c r="G15" s="57">
        <f>H15-F15</f>
        <v>55</v>
      </c>
      <c r="H15" s="57">
        <f t="shared" ref="H15:H21" si="2">$B$8*I15</f>
        <v>100</v>
      </c>
      <c r="I15" s="59">
        <f>SUM(M15,Q15,U15,Y15,AC15,AG15)</f>
        <v>4</v>
      </c>
      <c r="J15" s="56">
        <v>15</v>
      </c>
      <c r="K15" s="57">
        <v>15</v>
      </c>
      <c r="L15" s="57">
        <v>20</v>
      </c>
      <c r="M15" s="59">
        <v>2</v>
      </c>
      <c r="N15" s="56">
        <v>0</v>
      </c>
      <c r="O15" s="57">
        <v>15</v>
      </c>
      <c r="P15" s="57">
        <v>35</v>
      </c>
      <c r="Q15" s="59">
        <v>2</v>
      </c>
      <c r="R15" s="88"/>
      <c r="S15" s="89"/>
      <c r="T15" s="89"/>
      <c r="U15" s="90"/>
      <c r="V15" s="88"/>
      <c r="W15" s="89"/>
      <c r="X15" s="89"/>
      <c r="Y15" s="90"/>
      <c r="Z15" s="88"/>
      <c r="AA15" s="89"/>
      <c r="AB15" s="89"/>
      <c r="AC15" s="90"/>
      <c r="AD15" s="88"/>
      <c r="AE15" s="89"/>
      <c r="AF15" s="89"/>
      <c r="AG15" s="90"/>
      <c r="AH15" s="60" t="s">
        <v>30</v>
      </c>
    </row>
    <row r="16" spans="1:34" ht="11.65" customHeight="1" x14ac:dyDescent="0.2">
      <c r="A16" s="54">
        <v>5</v>
      </c>
      <c r="B16" s="91" t="s">
        <v>31</v>
      </c>
      <c r="C16" s="62">
        <v>15</v>
      </c>
      <c r="D16" s="63">
        <v>30</v>
      </c>
      <c r="E16" s="64">
        <f t="shared" si="1"/>
        <v>45</v>
      </c>
      <c r="F16" s="62">
        <v>45</v>
      </c>
      <c r="G16" s="63">
        <f>H16-F16</f>
        <v>30</v>
      </c>
      <c r="H16" s="63">
        <f t="shared" si="2"/>
        <v>75</v>
      </c>
      <c r="I16" s="65">
        <f>SUM(M16,Q16,U16,Y16,AC16,AG16)</f>
        <v>3</v>
      </c>
      <c r="J16" s="66"/>
      <c r="K16" s="67"/>
      <c r="L16" s="67"/>
      <c r="M16" s="68"/>
      <c r="N16" s="66"/>
      <c r="O16" s="67"/>
      <c r="P16" s="67"/>
      <c r="Q16" s="68"/>
      <c r="R16" s="62">
        <v>15</v>
      </c>
      <c r="S16" s="63">
        <v>30</v>
      </c>
      <c r="T16" s="63">
        <v>30</v>
      </c>
      <c r="U16" s="65">
        <v>3</v>
      </c>
      <c r="V16" s="66"/>
      <c r="W16" s="67"/>
      <c r="X16" s="67"/>
      <c r="Y16" s="68"/>
      <c r="Z16" s="66"/>
      <c r="AA16" s="67"/>
      <c r="AB16" s="67"/>
      <c r="AC16" s="68"/>
      <c r="AD16" s="66"/>
      <c r="AE16" s="67"/>
      <c r="AF16" s="67"/>
      <c r="AG16" s="68"/>
      <c r="AH16" s="92" t="s">
        <v>32</v>
      </c>
    </row>
    <row r="17" spans="1:34" ht="11.65" customHeight="1" x14ac:dyDescent="0.2">
      <c r="A17" s="54">
        <v>6</v>
      </c>
      <c r="B17" s="91" t="s">
        <v>33</v>
      </c>
      <c r="C17" s="62">
        <v>15</v>
      </c>
      <c r="D17" s="63">
        <v>30</v>
      </c>
      <c r="E17" s="64">
        <f t="shared" si="1"/>
        <v>45</v>
      </c>
      <c r="F17" s="62">
        <v>45</v>
      </c>
      <c r="G17" s="63">
        <f>H17-F17</f>
        <v>30</v>
      </c>
      <c r="H17" s="63">
        <f t="shared" si="2"/>
        <v>75</v>
      </c>
      <c r="I17" s="65">
        <f>SUM(M17,Q17,U17,Y17,AC17,AG17)</f>
        <v>3</v>
      </c>
      <c r="J17" s="66"/>
      <c r="K17" s="67"/>
      <c r="L17" s="67"/>
      <c r="M17" s="68"/>
      <c r="N17" s="66"/>
      <c r="O17" s="67"/>
      <c r="P17" s="67"/>
      <c r="Q17" s="68"/>
      <c r="R17" s="66"/>
      <c r="S17" s="67"/>
      <c r="T17" s="67"/>
      <c r="U17" s="68"/>
      <c r="V17" s="62">
        <v>15</v>
      </c>
      <c r="W17" s="63">
        <v>30</v>
      </c>
      <c r="X17" s="63">
        <v>30</v>
      </c>
      <c r="Y17" s="65">
        <v>3</v>
      </c>
      <c r="Z17" s="66"/>
      <c r="AA17" s="67"/>
      <c r="AB17" s="67"/>
      <c r="AC17" s="68"/>
      <c r="AD17" s="66"/>
      <c r="AE17" s="67"/>
      <c r="AF17" s="67"/>
      <c r="AG17" s="68"/>
      <c r="AH17" s="92" t="s">
        <v>34</v>
      </c>
    </row>
    <row r="18" spans="1:34" ht="11.65" customHeight="1" x14ac:dyDescent="0.2">
      <c r="A18" s="54">
        <v>7</v>
      </c>
      <c r="B18" s="91" t="s">
        <v>35</v>
      </c>
      <c r="C18" s="62">
        <v>15</v>
      </c>
      <c r="D18" s="63">
        <v>30</v>
      </c>
      <c r="E18" s="64">
        <f t="shared" si="1"/>
        <v>45</v>
      </c>
      <c r="F18" s="62">
        <v>45</v>
      </c>
      <c r="G18" s="63">
        <v>5</v>
      </c>
      <c r="H18" s="63">
        <f t="shared" si="2"/>
        <v>50</v>
      </c>
      <c r="I18" s="65">
        <f>SUM(M18,Q18,U18,Y18,AC18,AG18)</f>
        <v>2</v>
      </c>
      <c r="J18" s="66"/>
      <c r="K18" s="67"/>
      <c r="L18" s="67"/>
      <c r="M18" s="68"/>
      <c r="N18" s="62">
        <v>15</v>
      </c>
      <c r="O18" s="63">
        <v>30</v>
      </c>
      <c r="P18" s="63">
        <v>5</v>
      </c>
      <c r="Q18" s="65">
        <v>2</v>
      </c>
      <c r="R18" s="66"/>
      <c r="S18" s="67"/>
      <c r="T18" s="67"/>
      <c r="U18" s="68"/>
      <c r="V18" s="66"/>
      <c r="W18" s="67"/>
      <c r="X18" s="67"/>
      <c r="Y18" s="68"/>
      <c r="Z18" s="66"/>
      <c r="AA18" s="67"/>
      <c r="AB18" s="67"/>
      <c r="AC18" s="68"/>
      <c r="AD18" s="66"/>
      <c r="AE18" s="67"/>
      <c r="AF18" s="67"/>
      <c r="AG18" s="68"/>
      <c r="AH18" s="92" t="s">
        <v>30</v>
      </c>
    </row>
    <row r="19" spans="1:34" ht="11.65" customHeight="1" x14ac:dyDescent="0.2">
      <c r="A19" s="54">
        <v>8</v>
      </c>
      <c r="B19" s="91" t="s">
        <v>36</v>
      </c>
      <c r="C19" s="62">
        <v>15</v>
      </c>
      <c r="D19" s="63">
        <v>15</v>
      </c>
      <c r="E19" s="64">
        <f t="shared" si="1"/>
        <v>30</v>
      </c>
      <c r="F19" s="62">
        <v>30</v>
      </c>
      <c r="G19" s="63">
        <f>H19-F19</f>
        <v>20</v>
      </c>
      <c r="H19" s="63">
        <f t="shared" si="2"/>
        <v>50</v>
      </c>
      <c r="I19" s="65">
        <f>SUM(M19,Q19,U19,Y19,AC19,AG19)</f>
        <v>2</v>
      </c>
      <c r="J19" s="62">
        <v>15</v>
      </c>
      <c r="K19" s="63">
        <v>15</v>
      </c>
      <c r="L19" s="63">
        <v>20</v>
      </c>
      <c r="M19" s="65">
        <v>2</v>
      </c>
      <c r="N19" s="66"/>
      <c r="O19" s="67"/>
      <c r="P19" s="67"/>
      <c r="Q19" s="68"/>
      <c r="R19" s="66"/>
      <c r="S19" s="67"/>
      <c r="T19" s="67"/>
      <c r="U19" s="68"/>
      <c r="V19" s="66"/>
      <c r="W19" s="67"/>
      <c r="X19" s="67"/>
      <c r="Y19" s="68"/>
      <c r="Z19" s="66"/>
      <c r="AA19" s="67"/>
      <c r="AB19" s="67"/>
      <c r="AC19" s="68"/>
      <c r="AD19" s="66"/>
      <c r="AE19" s="67"/>
      <c r="AF19" s="67"/>
      <c r="AG19" s="68"/>
      <c r="AH19" s="71" t="s">
        <v>25</v>
      </c>
    </row>
    <row r="20" spans="1:34" ht="11.65" customHeight="1" x14ac:dyDescent="0.2">
      <c r="A20" s="54">
        <v>9</v>
      </c>
      <c r="B20" s="91" t="s">
        <v>37</v>
      </c>
      <c r="C20" s="62">
        <v>45</v>
      </c>
      <c r="D20" s="63">
        <v>45</v>
      </c>
      <c r="E20" s="64">
        <f t="shared" si="1"/>
        <v>90</v>
      </c>
      <c r="F20" s="62">
        <v>90</v>
      </c>
      <c r="G20" s="63">
        <f>H20-F20</f>
        <v>35</v>
      </c>
      <c r="H20" s="63">
        <f t="shared" si="2"/>
        <v>125</v>
      </c>
      <c r="I20" s="65">
        <v>5</v>
      </c>
      <c r="J20" s="62">
        <v>30</v>
      </c>
      <c r="K20" s="63">
        <v>30</v>
      </c>
      <c r="L20" s="63">
        <v>15</v>
      </c>
      <c r="M20" s="65">
        <v>3</v>
      </c>
      <c r="N20" s="62">
        <v>15</v>
      </c>
      <c r="O20" s="63">
        <v>15</v>
      </c>
      <c r="P20" s="63">
        <v>20</v>
      </c>
      <c r="Q20" s="65">
        <v>2</v>
      </c>
      <c r="R20" s="66"/>
      <c r="S20" s="67"/>
      <c r="T20" s="67"/>
      <c r="U20" s="68"/>
      <c r="V20" s="66"/>
      <c r="W20" s="67"/>
      <c r="X20" s="67"/>
      <c r="Y20" s="68"/>
      <c r="Z20" s="66"/>
      <c r="AA20" s="67"/>
      <c r="AB20" s="67"/>
      <c r="AC20" s="68"/>
      <c r="AD20" s="66"/>
      <c r="AE20" s="67"/>
      <c r="AF20" s="67"/>
      <c r="AG20" s="68"/>
      <c r="AH20" s="92" t="s">
        <v>30</v>
      </c>
    </row>
    <row r="21" spans="1:34" ht="11.65" customHeight="1" x14ac:dyDescent="0.2">
      <c r="A21" s="54">
        <v>10</v>
      </c>
      <c r="B21" s="91" t="s">
        <v>38</v>
      </c>
      <c r="C21" s="62">
        <v>45</v>
      </c>
      <c r="D21" s="63">
        <v>45</v>
      </c>
      <c r="E21" s="64">
        <f t="shared" si="1"/>
        <v>90</v>
      </c>
      <c r="F21" s="62">
        <v>90</v>
      </c>
      <c r="G21" s="63">
        <f>H21-F21</f>
        <v>35</v>
      </c>
      <c r="H21" s="63">
        <f t="shared" si="2"/>
        <v>125</v>
      </c>
      <c r="I21" s="65">
        <f>SUM(M21,Q21,U21,Y21,AC21,AG21)</f>
        <v>5</v>
      </c>
      <c r="J21" s="62">
        <v>30</v>
      </c>
      <c r="K21" s="63">
        <v>30</v>
      </c>
      <c r="L21" s="63">
        <v>15</v>
      </c>
      <c r="M21" s="65">
        <v>3</v>
      </c>
      <c r="N21" s="62">
        <v>15</v>
      </c>
      <c r="O21" s="63">
        <v>15</v>
      </c>
      <c r="P21" s="63">
        <v>20</v>
      </c>
      <c r="Q21" s="65">
        <v>2</v>
      </c>
      <c r="R21" s="66"/>
      <c r="S21" s="67"/>
      <c r="T21" s="67"/>
      <c r="U21" s="68"/>
      <c r="V21" s="66"/>
      <c r="W21" s="67"/>
      <c r="X21" s="67"/>
      <c r="Y21" s="68"/>
      <c r="Z21" s="66"/>
      <c r="AA21" s="67"/>
      <c r="AB21" s="67"/>
      <c r="AC21" s="68"/>
      <c r="AD21" s="66"/>
      <c r="AE21" s="67"/>
      <c r="AF21" s="67"/>
      <c r="AG21" s="68"/>
      <c r="AH21" s="92" t="s">
        <v>30</v>
      </c>
    </row>
    <row r="22" spans="1:34" ht="11.65" customHeight="1" x14ac:dyDescent="0.2">
      <c r="A22" s="54">
        <v>11</v>
      </c>
      <c r="B22" s="91" t="s">
        <v>39</v>
      </c>
      <c r="C22" s="62">
        <v>30</v>
      </c>
      <c r="D22" s="63">
        <v>30</v>
      </c>
      <c r="E22" s="64">
        <f t="shared" si="1"/>
        <v>60</v>
      </c>
      <c r="F22" s="62">
        <v>60</v>
      </c>
      <c r="G22" s="63">
        <v>15</v>
      </c>
      <c r="H22" s="63">
        <v>75</v>
      </c>
      <c r="I22" s="65">
        <v>3</v>
      </c>
      <c r="J22" s="66"/>
      <c r="K22" s="67"/>
      <c r="L22" s="67"/>
      <c r="M22" s="68"/>
      <c r="N22" s="62">
        <v>30</v>
      </c>
      <c r="O22" s="63">
        <v>30</v>
      </c>
      <c r="P22" s="63">
        <v>15</v>
      </c>
      <c r="Q22" s="65">
        <v>3</v>
      </c>
      <c r="R22" s="66"/>
      <c r="S22" s="67"/>
      <c r="T22" s="67"/>
      <c r="U22" s="68"/>
      <c r="V22" s="66"/>
      <c r="W22" s="67"/>
      <c r="X22" s="67"/>
      <c r="Y22" s="68"/>
      <c r="Z22" s="66"/>
      <c r="AA22" s="67"/>
      <c r="AB22" s="67"/>
      <c r="AC22" s="68"/>
      <c r="AD22" s="66"/>
      <c r="AE22" s="67"/>
      <c r="AF22" s="67"/>
      <c r="AG22" s="68"/>
      <c r="AH22" s="71" t="s">
        <v>40</v>
      </c>
    </row>
    <row r="23" spans="1:34" ht="11.65" customHeight="1" x14ac:dyDescent="0.2">
      <c r="A23" s="54">
        <v>12</v>
      </c>
      <c r="B23" s="91" t="s">
        <v>41</v>
      </c>
      <c r="C23" s="62">
        <v>15</v>
      </c>
      <c r="D23" s="63">
        <v>0</v>
      </c>
      <c r="E23" s="64">
        <f t="shared" si="1"/>
        <v>15</v>
      </c>
      <c r="F23" s="62">
        <v>15</v>
      </c>
      <c r="G23" s="63">
        <f>H23-F23</f>
        <v>35</v>
      </c>
      <c r="H23" s="63">
        <f>$B$8*I23</f>
        <v>50</v>
      </c>
      <c r="I23" s="65">
        <f>SUM(M23,Q23,U23,Y23,AC23,AG23)</f>
        <v>2</v>
      </c>
      <c r="J23" s="66"/>
      <c r="K23" s="67"/>
      <c r="L23" s="67"/>
      <c r="M23" s="68"/>
      <c r="N23" s="66"/>
      <c r="O23" s="67"/>
      <c r="P23" s="67"/>
      <c r="Q23" s="68"/>
      <c r="R23" s="66"/>
      <c r="S23" s="67"/>
      <c r="T23" s="67"/>
      <c r="U23" s="68"/>
      <c r="V23" s="62">
        <v>15</v>
      </c>
      <c r="W23" s="63">
        <v>0</v>
      </c>
      <c r="X23" s="63">
        <v>35</v>
      </c>
      <c r="Y23" s="65">
        <v>2</v>
      </c>
      <c r="Z23" s="66"/>
      <c r="AA23" s="67"/>
      <c r="AB23" s="67"/>
      <c r="AC23" s="68"/>
      <c r="AD23" s="66"/>
      <c r="AE23" s="67"/>
      <c r="AF23" s="67"/>
      <c r="AG23" s="68"/>
      <c r="AH23" s="71" t="s">
        <v>42</v>
      </c>
    </row>
    <row r="24" spans="1:34" ht="13.5" customHeight="1" thickBot="1" x14ac:dyDescent="0.25">
      <c r="A24" s="54">
        <v>13</v>
      </c>
      <c r="B24" s="93" t="s">
        <v>43</v>
      </c>
      <c r="C24" s="73">
        <v>15</v>
      </c>
      <c r="D24" s="74">
        <v>15</v>
      </c>
      <c r="E24" s="75">
        <f t="shared" si="1"/>
        <v>30</v>
      </c>
      <c r="F24" s="73">
        <v>30</v>
      </c>
      <c r="G24" s="74">
        <f>H24-F24</f>
        <v>20</v>
      </c>
      <c r="H24" s="74">
        <f>$B$8*I24</f>
        <v>50</v>
      </c>
      <c r="I24" s="76">
        <f>SUM(M24,Q24,U24,Y24,AC24,AG24)</f>
        <v>2</v>
      </c>
      <c r="J24" s="77"/>
      <c r="K24" s="78"/>
      <c r="L24" s="78"/>
      <c r="M24" s="79"/>
      <c r="N24" s="77"/>
      <c r="O24" s="78"/>
      <c r="P24" s="78"/>
      <c r="Q24" s="79"/>
      <c r="R24" s="77"/>
      <c r="S24" s="78"/>
      <c r="T24" s="78"/>
      <c r="U24" s="79"/>
      <c r="V24" s="77"/>
      <c r="W24" s="78"/>
      <c r="X24" s="78"/>
      <c r="Y24" s="79"/>
      <c r="Z24" s="73">
        <v>15</v>
      </c>
      <c r="AA24" s="74">
        <v>15</v>
      </c>
      <c r="AB24" s="74">
        <v>20</v>
      </c>
      <c r="AC24" s="76">
        <v>2</v>
      </c>
      <c r="AD24" s="77"/>
      <c r="AE24" s="78"/>
      <c r="AF24" s="78"/>
      <c r="AG24" s="79"/>
      <c r="AH24" s="94" t="s">
        <v>44</v>
      </c>
    </row>
    <row r="25" spans="1:34" ht="13.5" customHeight="1" thickBot="1" x14ac:dyDescent="0.25">
      <c r="A25" s="81"/>
      <c r="B25" s="82" t="s">
        <v>26</v>
      </c>
      <c r="C25" s="83">
        <f t="shared" ref="C25:AG25" si="3">SUM(C15:C24)</f>
        <v>225</v>
      </c>
      <c r="D25" s="83">
        <f t="shared" si="3"/>
        <v>270</v>
      </c>
      <c r="E25" s="83">
        <f t="shared" si="3"/>
        <v>495</v>
      </c>
      <c r="F25" s="95">
        <f t="shared" si="3"/>
        <v>495</v>
      </c>
      <c r="G25" s="96">
        <f t="shared" si="3"/>
        <v>280</v>
      </c>
      <c r="H25" s="96">
        <f t="shared" si="3"/>
        <v>775</v>
      </c>
      <c r="I25" s="97">
        <f t="shared" si="3"/>
        <v>31</v>
      </c>
      <c r="J25" s="83">
        <f t="shared" si="3"/>
        <v>90</v>
      </c>
      <c r="K25" s="83">
        <f t="shared" si="3"/>
        <v>90</v>
      </c>
      <c r="L25" s="83">
        <f t="shared" si="3"/>
        <v>70</v>
      </c>
      <c r="M25" s="84">
        <f t="shared" si="3"/>
        <v>10</v>
      </c>
      <c r="N25" s="83">
        <f t="shared" si="3"/>
        <v>75</v>
      </c>
      <c r="O25" s="83">
        <f t="shared" si="3"/>
        <v>105</v>
      </c>
      <c r="P25" s="83">
        <f t="shared" si="3"/>
        <v>95</v>
      </c>
      <c r="Q25" s="84">
        <f t="shared" si="3"/>
        <v>11</v>
      </c>
      <c r="R25" s="83">
        <f t="shared" si="3"/>
        <v>15</v>
      </c>
      <c r="S25" s="83">
        <f t="shared" si="3"/>
        <v>30</v>
      </c>
      <c r="T25" s="83">
        <f t="shared" si="3"/>
        <v>30</v>
      </c>
      <c r="U25" s="84">
        <f t="shared" si="3"/>
        <v>3</v>
      </c>
      <c r="V25" s="83">
        <f t="shared" si="3"/>
        <v>30</v>
      </c>
      <c r="W25" s="83">
        <f t="shared" si="3"/>
        <v>30</v>
      </c>
      <c r="X25" s="83">
        <f t="shared" si="3"/>
        <v>65</v>
      </c>
      <c r="Y25" s="84">
        <f t="shared" si="3"/>
        <v>5</v>
      </c>
      <c r="Z25" s="83">
        <f t="shared" si="3"/>
        <v>15</v>
      </c>
      <c r="AA25" s="83">
        <f t="shared" si="3"/>
        <v>15</v>
      </c>
      <c r="AB25" s="83">
        <f t="shared" si="3"/>
        <v>20</v>
      </c>
      <c r="AC25" s="84">
        <f t="shared" si="3"/>
        <v>2</v>
      </c>
      <c r="AD25" s="83">
        <f t="shared" si="3"/>
        <v>0</v>
      </c>
      <c r="AE25" s="83">
        <f t="shared" si="3"/>
        <v>0</v>
      </c>
      <c r="AF25" s="83">
        <f t="shared" si="3"/>
        <v>0</v>
      </c>
      <c r="AG25" s="98">
        <f t="shared" si="3"/>
        <v>0</v>
      </c>
      <c r="AH25" s="99"/>
    </row>
    <row r="26" spans="1:34" ht="13.5" customHeight="1" thickBot="1" x14ac:dyDescent="0.25">
      <c r="A26" s="86" t="s">
        <v>45</v>
      </c>
      <c r="B26" s="100" t="s">
        <v>46</v>
      </c>
      <c r="C26" s="101"/>
      <c r="D26" s="47"/>
      <c r="E26" s="47"/>
      <c r="F26" s="47"/>
      <c r="G26" s="47"/>
      <c r="H26" s="47"/>
      <c r="I26" s="102"/>
      <c r="J26" s="50"/>
      <c r="K26" s="51"/>
      <c r="L26" s="51"/>
      <c r="M26" s="103"/>
      <c r="N26" s="51"/>
      <c r="O26" s="51"/>
      <c r="P26" s="51"/>
      <c r="Q26" s="103"/>
      <c r="R26" s="51"/>
      <c r="S26" s="51"/>
      <c r="T26" s="51"/>
      <c r="U26" s="103"/>
      <c r="V26" s="51"/>
      <c r="W26" s="51"/>
      <c r="X26" s="51"/>
      <c r="Y26" s="103"/>
      <c r="Z26" s="51"/>
      <c r="AA26" s="51"/>
      <c r="AB26" s="51"/>
      <c r="AC26" s="103"/>
      <c r="AD26" s="47"/>
      <c r="AE26" s="47"/>
      <c r="AF26" s="47"/>
      <c r="AG26" s="104"/>
      <c r="AH26" s="49"/>
    </row>
    <row r="27" spans="1:34" ht="12.2" customHeight="1" x14ac:dyDescent="0.2">
      <c r="A27" s="54">
        <v>14</v>
      </c>
      <c r="B27" s="55" t="s">
        <v>47</v>
      </c>
      <c r="C27" s="56">
        <v>15</v>
      </c>
      <c r="D27" s="57">
        <v>30</v>
      </c>
      <c r="E27" s="58">
        <f>SUM(C27:D27)</f>
        <v>45</v>
      </c>
      <c r="F27" s="56">
        <v>45</v>
      </c>
      <c r="G27" s="57">
        <f t="shared" ref="G27:G36" si="4">H27-F27</f>
        <v>30</v>
      </c>
      <c r="H27" s="57">
        <f t="shared" ref="H27:H36" si="5">$B$8*I27</f>
        <v>75</v>
      </c>
      <c r="I27" s="59">
        <f t="shared" ref="I27:I36" si="6">SUM(M27,Q27,U27,Y27,AC27,AG27)</f>
        <v>3</v>
      </c>
      <c r="J27" s="88"/>
      <c r="K27" s="89"/>
      <c r="L27" s="89"/>
      <c r="M27" s="105"/>
      <c r="N27" s="88"/>
      <c r="O27" s="89"/>
      <c r="P27" s="89"/>
      <c r="Q27" s="106"/>
      <c r="R27" s="56">
        <v>15</v>
      </c>
      <c r="S27" s="57">
        <v>30</v>
      </c>
      <c r="T27" s="57">
        <v>30</v>
      </c>
      <c r="U27" s="59">
        <v>3</v>
      </c>
      <c r="V27" s="88"/>
      <c r="W27" s="89"/>
      <c r="X27" s="89"/>
      <c r="Y27" s="90"/>
      <c r="Z27" s="88"/>
      <c r="AA27" s="89"/>
      <c r="AB27" s="89"/>
      <c r="AC27" s="90"/>
      <c r="AD27" s="88"/>
      <c r="AE27" s="89"/>
      <c r="AF27" s="89"/>
      <c r="AG27" s="90"/>
      <c r="AH27" s="60" t="s">
        <v>32</v>
      </c>
    </row>
    <row r="28" spans="1:34" ht="11.65" customHeight="1" x14ac:dyDescent="0.2">
      <c r="A28" s="54">
        <v>15</v>
      </c>
      <c r="B28" s="107" t="s">
        <v>48</v>
      </c>
      <c r="C28" s="62">
        <v>30</v>
      </c>
      <c r="D28" s="63">
        <v>15</v>
      </c>
      <c r="E28" s="64">
        <f>SUM(C28:D28)</f>
        <v>45</v>
      </c>
      <c r="F28" s="62">
        <v>45</v>
      </c>
      <c r="G28" s="63">
        <f t="shared" si="4"/>
        <v>5</v>
      </c>
      <c r="H28" s="63">
        <f t="shared" si="5"/>
        <v>50</v>
      </c>
      <c r="I28" s="65">
        <f t="shared" si="6"/>
        <v>2</v>
      </c>
      <c r="J28" s="66"/>
      <c r="K28" s="67"/>
      <c r="L28" s="67"/>
      <c r="M28" s="108"/>
      <c r="N28" s="66"/>
      <c r="O28" s="67"/>
      <c r="P28" s="67"/>
      <c r="Q28" s="109"/>
      <c r="R28" s="66"/>
      <c r="S28" s="67"/>
      <c r="T28" s="67"/>
      <c r="U28" s="68"/>
      <c r="V28" s="66"/>
      <c r="W28" s="67"/>
      <c r="X28" s="67"/>
      <c r="Y28" s="68"/>
      <c r="Z28" s="62">
        <v>30</v>
      </c>
      <c r="AA28" s="63">
        <v>15</v>
      </c>
      <c r="AB28" s="63">
        <v>5</v>
      </c>
      <c r="AC28" s="65">
        <v>2</v>
      </c>
      <c r="AD28" s="66"/>
      <c r="AE28" s="67"/>
      <c r="AF28" s="67"/>
      <c r="AG28" s="68"/>
      <c r="AH28" s="71" t="s">
        <v>49</v>
      </c>
    </row>
    <row r="29" spans="1:34" ht="11.65" customHeight="1" x14ac:dyDescent="0.2">
      <c r="A29" s="54">
        <v>16</v>
      </c>
      <c r="B29" s="110" t="s">
        <v>50</v>
      </c>
      <c r="C29" s="62">
        <v>30</v>
      </c>
      <c r="D29" s="63">
        <v>30</v>
      </c>
      <c r="E29" s="64">
        <f>SUM(C29:D29)</f>
        <v>60</v>
      </c>
      <c r="F29" s="62">
        <v>60</v>
      </c>
      <c r="G29" s="63">
        <f t="shared" si="4"/>
        <v>65</v>
      </c>
      <c r="H29" s="63">
        <f t="shared" si="5"/>
        <v>125</v>
      </c>
      <c r="I29" s="65">
        <f t="shared" si="6"/>
        <v>5</v>
      </c>
      <c r="J29" s="66"/>
      <c r="K29" s="67"/>
      <c r="L29" s="67"/>
      <c r="M29" s="108"/>
      <c r="N29" s="66"/>
      <c r="O29" s="67"/>
      <c r="P29" s="67"/>
      <c r="Q29" s="109"/>
      <c r="R29" s="66"/>
      <c r="S29" s="67"/>
      <c r="T29" s="67"/>
      <c r="U29" s="68"/>
      <c r="V29" s="66"/>
      <c r="W29" s="67"/>
      <c r="X29" s="67"/>
      <c r="Y29" s="68"/>
      <c r="Z29" s="66"/>
      <c r="AA29" s="67"/>
      <c r="AB29" s="67"/>
      <c r="AC29" s="68"/>
      <c r="AD29" s="62">
        <v>30</v>
      </c>
      <c r="AE29" s="63">
        <v>30</v>
      </c>
      <c r="AF29" s="63">
        <v>65</v>
      </c>
      <c r="AG29" s="65">
        <v>5</v>
      </c>
      <c r="AH29" s="71" t="s">
        <v>51</v>
      </c>
    </row>
    <row r="30" spans="1:34" ht="11.65" customHeight="1" x14ac:dyDescent="0.2">
      <c r="A30" s="54">
        <v>17</v>
      </c>
      <c r="B30" s="111" t="s">
        <v>52</v>
      </c>
      <c r="C30" s="62">
        <v>15</v>
      </c>
      <c r="D30" s="63">
        <v>30</v>
      </c>
      <c r="E30" s="64">
        <f>SUM(C30:D30)</f>
        <v>45</v>
      </c>
      <c r="F30" s="62">
        <v>45</v>
      </c>
      <c r="G30" s="63">
        <f t="shared" si="4"/>
        <v>30</v>
      </c>
      <c r="H30" s="63">
        <f t="shared" si="5"/>
        <v>75</v>
      </c>
      <c r="I30" s="65">
        <f t="shared" si="6"/>
        <v>3</v>
      </c>
      <c r="J30" s="66"/>
      <c r="K30" s="67"/>
      <c r="L30" s="67"/>
      <c r="M30" s="108"/>
      <c r="N30" s="66"/>
      <c r="O30" s="67"/>
      <c r="P30" s="67"/>
      <c r="Q30" s="109"/>
      <c r="R30" s="66"/>
      <c r="S30" s="67"/>
      <c r="T30" s="67"/>
      <c r="U30" s="68"/>
      <c r="V30" s="62">
        <v>15</v>
      </c>
      <c r="W30" s="63">
        <v>30</v>
      </c>
      <c r="X30" s="63">
        <v>30</v>
      </c>
      <c r="Y30" s="65">
        <v>3</v>
      </c>
      <c r="Z30" s="66"/>
      <c r="AA30" s="67"/>
      <c r="AB30" s="67"/>
      <c r="AC30" s="68"/>
      <c r="AD30" s="66"/>
      <c r="AE30" s="67"/>
      <c r="AF30" s="67"/>
      <c r="AG30" s="68"/>
      <c r="AH30" s="71" t="s">
        <v>42</v>
      </c>
    </row>
    <row r="31" spans="1:34" ht="11.65" customHeight="1" x14ac:dyDescent="0.2">
      <c r="A31" s="54">
        <v>18</v>
      </c>
      <c r="B31" s="110" t="s">
        <v>53</v>
      </c>
      <c r="C31" s="62">
        <v>15</v>
      </c>
      <c r="D31" s="63">
        <v>30</v>
      </c>
      <c r="E31" s="64">
        <f>SUM(C31:D31)</f>
        <v>45</v>
      </c>
      <c r="F31" s="62">
        <v>45</v>
      </c>
      <c r="G31" s="63">
        <f t="shared" si="4"/>
        <v>30</v>
      </c>
      <c r="H31" s="63">
        <f t="shared" si="5"/>
        <v>75</v>
      </c>
      <c r="I31" s="65">
        <f t="shared" si="6"/>
        <v>3</v>
      </c>
      <c r="J31" s="66"/>
      <c r="K31" s="67"/>
      <c r="L31" s="67"/>
      <c r="M31" s="108"/>
      <c r="N31" s="66"/>
      <c r="O31" s="67"/>
      <c r="P31" s="67"/>
      <c r="Q31" s="109"/>
      <c r="R31" s="66"/>
      <c r="S31" s="67"/>
      <c r="T31" s="67"/>
      <c r="U31" s="68"/>
      <c r="V31" s="66"/>
      <c r="W31" s="67"/>
      <c r="X31" s="67"/>
      <c r="Y31" s="68"/>
      <c r="Z31" s="62">
        <v>15</v>
      </c>
      <c r="AA31" s="63">
        <v>30</v>
      </c>
      <c r="AB31" s="63">
        <v>30</v>
      </c>
      <c r="AC31" s="65">
        <v>3</v>
      </c>
      <c r="AD31" s="66"/>
      <c r="AE31" s="67"/>
      <c r="AF31" s="67"/>
      <c r="AG31" s="68"/>
      <c r="AH31" s="92" t="s">
        <v>44</v>
      </c>
    </row>
    <row r="32" spans="1:34" ht="11.65" customHeight="1" x14ac:dyDescent="0.2">
      <c r="A32" s="54">
        <v>19</v>
      </c>
      <c r="B32" s="91" t="s">
        <v>54</v>
      </c>
      <c r="C32" s="62">
        <v>30</v>
      </c>
      <c r="D32" s="63">
        <v>0</v>
      </c>
      <c r="E32" s="64">
        <v>30</v>
      </c>
      <c r="F32" s="62">
        <v>30</v>
      </c>
      <c r="G32" s="63">
        <f t="shared" si="4"/>
        <v>45</v>
      </c>
      <c r="H32" s="63">
        <f t="shared" si="5"/>
        <v>75</v>
      </c>
      <c r="I32" s="65">
        <f t="shared" si="6"/>
        <v>3</v>
      </c>
      <c r="J32" s="62">
        <v>30</v>
      </c>
      <c r="K32" s="63">
        <v>0</v>
      </c>
      <c r="L32" s="63">
        <v>45</v>
      </c>
      <c r="M32" s="65">
        <v>3</v>
      </c>
      <c r="N32" s="66"/>
      <c r="O32" s="67"/>
      <c r="P32" s="67"/>
      <c r="Q32" s="109"/>
      <c r="R32" s="66"/>
      <c r="S32" s="67"/>
      <c r="T32" s="67"/>
      <c r="U32" s="68"/>
      <c r="V32" s="66"/>
      <c r="W32" s="67"/>
      <c r="X32" s="67"/>
      <c r="Y32" s="68"/>
      <c r="Z32" s="66"/>
      <c r="AA32" s="67"/>
      <c r="AB32" s="67"/>
      <c r="AC32" s="68"/>
      <c r="AD32" s="66"/>
      <c r="AE32" s="67"/>
      <c r="AF32" s="67"/>
      <c r="AG32" s="68"/>
      <c r="AH32" s="92" t="s">
        <v>55</v>
      </c>
    </row>
    <row r="33" spans="1:34" ht="11.65" customHeight="1" x14ac:dyDescent="0.2">
      <c r="A33" s="54">
        <v>20</v>
      </c>
      <c r="B33" s="107" t="s">
        <v>56</v>
      </c>
      <c r="C33" s="62">
        <v>0</v>
      </c>
      <c r="D33" s="63">
        <v>15</v>
      </c>
      <c r="E33" s="64">
        <f>SUM(C33:D33)</f>
        <v>15</v>
      </c>
      <c r="F33" s="62">
        <v>15</v>
      </c>
      <c r="G33" s="63">
        <f t="shared" si="4"/>
        <v>35</v>
      </c>
      <c r="H33" s="63">
        <f t="shared" si="5"/>
        <v>50</v>
      </c>
      <c r="I33" s="65">
        <f t="shared" si="6"/>
        <v>2</v>
      </c>
      <c r="J33" s="66"/>
      <c r="K33" s="67"/>
      <c r="L33" s="67"/>
      <c r="M33" s="68"/>
      <c r="N33" s="66"/>
      <c r="O33" s="67"/>
      <c r="P33" s="67"/>
      <c r="Q33" s="109"/>
      <c r="R33" s="66"/>
      <c r="S33" s="67"/>
      <c r="T33" s="67"/>
      <c r="U33" s="68"/>
      <c r="V33" s="66"/>
      <c r="W33" s="67"/>
      <c r="X33" s="67"/>
      <c r="Y33" s="68"/>
      <c r="Z33" s="66"/>
      <c r="AA33" s="67"/>
      <c r="AB33" s="67"/>
      <c r="AC33" s="68"/>
      <c r="AD33" s="62">
        <v>0</v>
      </c>
      <c r="AE33" s="63">
        <v>15</v>
      </c>
      <c r="AF33" s="63">
        <f>G33</f>
        <v>35</v>
      </c>
      <c r="AG33" s="65">
        <v>2</v>
      </c>
      <c r="AH33" s="71" t="s">
        <v>51</v>
      </c>
    </row>
    <row r="34" spans="1:34" ht="11.65" customHeight="1" x14ac:dyDescent="0.2">
      <c r="A34" s="54">
        <v>21</v>
      </c>
      <c r="B34" s="110" t="s">
        <v>57</v>
      </c>
      <c r="C34" s="62">
        <v>0</v>
      </c>
      <c r="D34" s="63">
        <v>15</v>
      </c>
      <c r="E34" s="64">
        <f>SUM(C34:D34)</f>
        <v>15</v>
      </c>
      <c r="F34" s="62">
        <v>15</v>
      </c>
      <c r="G34" s="63">
        <f t="shared" si="4"/>
        <v>35</v>
      </c>
      <c r="H34" s="63">
        <f t="shared" si="5"/>
        <v>50</v>
      </c>
      <c r="I34" s="65">
        <f t="shared" si="6"/>
        <v>2</v>
      </c>
      <c r="J34" s="66"/>
      <c r="K34" s="67"/>
      <c r="L34" s="67"/>
      <c r="M34" s="68"/>
      <c r="N34" s="66"/>
      <c r="O34" s="67"/>
      <c r="P34" s="67"/>
      <c r="Q34" s="109"/>
      <c r="R34" s="66"/>
      <c r="S34" s="67"/>
      <c r="T34" s="67"/>
      <c r="U34" s="68"/>
      <c r="V34" s="62">
        <v>0</v>
      </c>
      <c r="W34" s="63">
        <v>15</v>
      </c>
      <c r="X34" s="63">
        <f>G34</f>
        <v>35</v>
      </c>
      <c r="Y34" s="65">
        <v>2</v>
      </c>
      <c r="Z34" s="66"/>
      <c r="AA34" s="67"/>
      <c r="AB34" s="67"/>
      <c r="AC34" s="68"/>
      <c r="AD34" s="66"/>
      <c r="AE34" s="67"/>
      <c r="AF34" s="67"/>
      <c r="AG34" s="68"/>
      <c r="AH34" s="71" t="s">
        <v>42</v>
      </c>
    </row>
    <row r="35" spans="1:34" ht="11.65" customHeight="1" x14ac:dyDescent="0.2">
      <c r="A35" s="54">
        <v>22</v>
      </c>
      <c r="B35" s="107" t="s">
        <v>58</v>
      </c>
      <c r="C35" s="62">
        <v>15</v>
      </c>
      <c r="D35" s="63">
        <v>15</v>
      </c>
      <c r="E35" s="64">
        <f>SUM(C35:D35)</f>
        <v>30</v>
      </c>
      <c r="F35" s="62">
        <v>30</v>
      </c>
      <c r="G35" s="63">
        <f t="shared" si="4"/>
        <v>20</v>
      </c>
      <c r="H35" s="63">
        <f t="shared" si="5"/>
        <v>50</v>
      </c>
      <c r="I35" s="65">
        <f t="shared" si="6"/>
        <v>2</v>
      </c>
      <c r="J35" s="66"/>
      <c r="K35" s="67"/>
      <c r="L35" s="67"/>
      <c r="M35" s="68"/>
      <c r="N35" s="66"/>
      <c r="O35" s="67"/>
      <c r="P35" s="67"/>
      <c r="Q35" s="109"/>
      <c r="R35" s="66"/>
      <c r="S35" s="67"/>
      <c r="T35" s="67"/>
      <c r="U35" s="68"/>
      <c r="V35" s="66"/>
      <c r="W35" s="67"/>
      <c r="X35" s="67"/>
      <c r="Y35" s="68"/>
      <c r="Z35" s="62">
        <v>15</v>
      </c>
      <c r="AA35" s="63">
        <v>15</v>
      </c>
      <c r="AB35" s="63">
        <f>G35</f>
        <v>20</v>
      </c>
      <c r="AC35" s="65">
        <v>2</v>
      </c>
      <c r="AD35" s="66"/>
      <c r="AE35" s="67"/>
      <c r="AF35" s="67"/>
      <c r="AG35" s="68"/>
      <c r="AH35" s="71" t="s">
        <v>49</v>
      </c>
    </row>
    <row r="36" spans="1:34" ht="13.5" customHeight="1" thickBot="1" x14ac:dyDescent="0.25">
      <c r="A36" s="54">
        <v>23</v>
      </c>
      <c r="B36" s="107" t="s">
        <v>59</v>
      </c>
      <c r="C36" s="73">
        <v>30</v>
      </c>
      <c r="D36" s="74">
        <v>0</v>
      </c>
      <c r="E36" s="75">
        <f>SUM(C36:D36)</f>
        <v>30</v>
      </c>
      <c r="F36" s="73">
        <v>30</v>
      </c>
      <c r="G36" s="74">
        <f t="shared" si="4"/>
        <v>20</v>
      </c>
      <c r="H36" s="74">
        <f t="shared" si="5"/>
        <v>50</v>
      </c>
      <c r="I36" s="76">
        <f t="shared" si="6"/>
        <v>2</v>
      </c>
      <c r="J36" s="77"/>
      <c r="K36" s="78"/>
      <c r="L36" s="78"/>
      <c r="M36" s="79"/>
      <c r="N36" s="77"/>
      <c r="O36" s="78"/>
      <c r="P36" s="78"/>
      <c r="Q36" s="112"/>
      <c r="R36" s="77"/>
      <c r="S36" s="78"/>
      <c r="T36" s="78"/>
      <c r="U36" s="79"/>
      <c r="V36" s="77"/>
      <c r="W36" s="78"/>
      <c r="X36" s="78"/>
      <c r="Y36" s="79"/>
      <c r="Z36" s="77"/>
      <c r="AA36" s="78"/>
      <c r="AB36" s="78"/>
      <c r="AC36" s="79"/>
      <c r="AD36" s="73">
        <v>30</v>
      </c>
      <c r="AE36" s="74">
        <v>0</v>
      </c>
      <c r="AF36" s="74">
        <f>G36</f>
        <v>20</v>
      </c>
      <c r="AG36" s="76">
        <v>2</v>
      </c>
      <c r="AH36" s="80" t="s">
        <v>51</v>
      </c>
    </row>
    <row r="37" spans="1:34" ht="13.5" customHeight="1" thickBot="1" x14ac:dyDescent="0.25">
      <c r="A37" s="81"/>
      <c r="B37" s="113" t="s">
        <v>60</v>
      </c>
      <c r="C37" s="83">
        <f t="shared" ref="C37:AG37" si="7">SUM(C27:C36)</f>
        <v>180</v>
      </c>
      <c r="D37" s="83">
        <f t="shared" si="7"/>
        <v>180</v>
      </c>
      <c r="E37" s="83">
        <f t="shared" si="7"/>
        <v>360</v>
      </c>
      <c r="F37" s="83">
        <f t="shared" si="7"/>
        <v>360</v>
      </c>
      <c r="G37" s="83">
        <f t="shared" si="7"/>
        <v>315</v>
      </c>
      <c r="H37" s="83">
        <f t="shared" si="7"/>
        <v>675</v>
      </c>
      <c r="I37" s="84">
        <f t="shared" si="7"/>
        <v>27</v>
      </c>
      <c r="J37" s="83">
        <f t="shared" si="7"/>
        <v>30</v>
      </c>
      <c r="K37" s="83">
        <f t="shared" si="7"/>
        <v>0</v>
      </c>
      <c r="L37" s="83">
        <f t="shared" si="7"/>
        <v>45</v>
      </c>
      <c r="M37" s="84">
        <f t="shared" si="7"/>
        <v>3</v>
      </c>
      <c r="N37" s="83">
        <f t="shared" si="7"/>
        <v>0</v>
      </c>
      <c r="O37" s="83">
        <f t="shared" si="7"/>
        <v>0</v>
      </c>
      <c r="P37" s="83">
        <f t="shared" si="7"/>
        <v>0</v>
      </c>
      <c r="Q37" s="84">
        <f t="shared" si="7"/>
        <v>0</v>
      </c>
      <c r="R37" s="83">
        <f t="shared" si="7"/>
        <v>15</v>
      </c>
      <c r="S37" s="83">
        <f t="shared" si="7"/>
        <v>30</v>
      </c>
      <c r="T37" s="83">
        <f t="shared" si="7"/>
        <v>30</v>
      </c>
      <c r="U37" s="84">
        <f t="shared" si="7"/>
        <v>3</v>
      </c>
      <c r="V37" s="83">
        <f t="shared" si="7"/>
        <v>15</v>
      </c>
      <c r="W37" s="83">
        <f t="shared" si="7"/>
        <v>45</v>
      </c>
      <c r="X37" s="83">
        <f t="shared" si="7"/>
        <v>65</v>
      </c>
      <c r="Y37" s="84">
        <f t="shared" si="7"/>
        <v>5</v>
      </c>
      <c r="Z37" s="83">
        <f t="shared" si="7"/>
        <v>60</v>
      </c>
      <c r="AA37" s="83">
        <f t="shared" si="7"/>
        <v>60</v>
      </c>
      <c r="AB37" s="83">
        <f t="shared" si="7"/>
        <v>55</v>
      </c>
      <c r="AC37" s="84">
        <f t="shared" si="7"/>
        <v>7</v>
      </c>
      <c r="AD37" s="83">
        <f t="shared" si="7"/>
        <v>60</v>
      </c>
      <c r="AE37" s="83">
        <f t="shared" si="7"/>
        <v>45</v>
      </c>
      <c r="AF37" s="83">
        <f t="shared" si="7"/>
        <v>120</v>
      </c>
      <c r="AG37" s="84">
        <f t="shared" si="7"/>
        <v>9</v>
      </c>
      <c r="AH37" s="114"/>
    </row>
    <row r="38" spans="1:34" ht="13.5" customHeight="1" thickBot="1" x14ac:dyDescent="0.25">
      <c r="A38" s="86" t="s">
        <v>61</v>
      </c>
      <c r="B38" s="115" t="s">
        <v>62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7"/>
    </row>
    <row r="39" spans="1:34" ht="12.2" customHeight="1" x14ac:dyDescent="0.2">
      <c r="A39" s="54">
        <v>24</v>
      </c>
      <c r="B39" s="118" t="s">
        <v>63</v>
      </c>
      <c r="C39" s="56">
        <v>15</v>
      </c>
      <c r="D39" s="57">
        <v>45</v>
      </c>
      <c r="E39" s="58">
        <f t="shared" ref="E39:E50" si="8">SUM(C39:D39)</f>
        <v>60</v>
      </c>
      <c r="F39" s="56">
        <v>60</v>
      </c>
      <c r="G39" s="57">
        <f t="shared" ref="G39:G50" si="9">H39-F39</f>
        <v>90</v>
      </c>
      <c r="H39" s="57">
        <f t="shared" ref="H39:H50" si="10">$B$8*I39</f>
        <v>150</v>
      </c>
      <c r="I39" s="59">
        <f t="shared" ref="I39:I48" si="11">SUM(M39,Q39,U39,Y39,AC39,AG39)</f>
        <v>6</v>
      </c>
      <c r="J39" s="88"/>
      <c r="K39" s="89"/>
      <c r="L39" s="89"/>
      <c r="M39" s="90"/>
      <c r="N39" s="88"/>
      <c r="O39" s="89"/>
      <c r="P39" s="89"/>
      <c r="Q39" s="90"/>
      <c r="R39" s="56">
        <v>15</v>
      </c>
      <c r="S39" s="57">
        <v>15</v>
      </c>
      <c r="T39" s="57">
        <v>20</v>
      </c>
      <c r="U39" s="59">
        <v>2</v>
      </c>
      <c r="V39" s="56">
        <v>0</v>
      </c>
      <c r="W39" s="57">
        <v>15</v>
      </c>
      <c r="X39" s="57">
        <v>35</v>
      </c>
      <c r="Y39" s="59">
        <v>2</v>
      </c>
      <c r="Z39" s="56">
        <v>0</v>
      </c>
      <c r="AA39" s="57">
        <v>15</v>
      </c>
      <c r="AB39" s="57">
        <v>35</v>
      </c>
      <c r="AC39" s="59">
        <v>2</v>
      </c>
      <c r="AD39" s="88"/>
      <c r="AE39" s="89"/>
      <c r="AF39" s="89"/>
      <c r="AG39" s="106"/>
      <c r="AH39" s="60" t="s">
        <v>44</v>
      </c>
    </row>
    <row r="40" spans="1:34" ht="11.65" customHeight="1" x14ac:dyDescent="0.2">
      <c r="A40" s="54">
        <v>25</v>
      </c>
      <c r="B40" s="110" t="s">
        <v>64</v>
      </c>
      <c r="C40" s="119">
        <v>0</v>
      </c>
      <c r="D40" s="120">
        <v>30</v>
      </c>
      <c r="E40" s="64">
        <f t="shared" si="8"/>
        <v>30</v>
      </c>
      <c r="F40" s="119">
        <v>30</v>
      </c>
      <c r="G40" s="63">
        <f t="shared" si="9"/>
        <v>45</v>
      </c>
      <c r="H40" s="63">
        <f t="shared" si="10"/>
        <v>75</v>
      </c>
      <c r="I40" s="65">
        <f t="shared" si="11"/>
        <v>3</v>
      </c>
      <c r="J40" s="119">
        <v>0</v>
      </c>
      <c r="K40" s="120">
        <v>30</v>
      </c>
      <c r="L40" s="63">
        <f>G40</f>
        <v>45</v>
      </c>
      <c r="M40" s="121">
        <v>3</v>
      </c>
      <c r="N40" s="122"/>
      <c r="O40" s="123"/>
      <c r="P40" s="123"/>
      <c r="Q40" s="124"/>
      <c r="R40" s="122"/>
      <c r="S40" s="123"/>
      <c r="T40" s="123"/>
      <c r="U40" s="124"/>
      <c r="V40" s="122"/>
      <c r="W40" s="123"/>
      <c r="X40" s="123"/>
      <c r="Y40" s="124"/>
      <c r="Z40" s="122"/>
      <c r="AA40" s="123"/>
      <c r="AB40" s="123"/>
      <c r="AC40" s="124"/>
      <c r="AD40" s="122"/>
      <c r="AE40" s="123"/>
      <c r="AF40" s="123"/>
      <c r="AG40" s="125"/>
      <c r="AH40" s="126" t="s">
        <v>25</v>
      </c>
    </row>
    <row r="41" spans="1:34" ht="11.65" customHeight="1" x14ac:dyDescent="0.2">
      <c r="A41" s="54">
        <v>26</v>
      </c>
      <c r="B41" s="107" t="s">
        <v>65</v>
      </c>
      <c r="C41" s="62">
        <v>0</v>
      </c>
      <c r="D41" s="63">
        <v>60</v>
      </c>
      <c r="E41" s="64">
        <f t="shared" si="8"/>
        <v>60</v>
      </c>
      <c r="F41" s="62">
        <v>60</v>
      </c>
      <c r="G41" s="63">
        <f t="shared" si="9"/>
        <v>40</v>
      </c>
      <c r="H41" s="63">
        <f t="shared" si="10"/>
        <v>100</v>
      </c>
      <c r="I41" s="65">
        <f t="shared" si="11"/>
        <v>4</v>
      </c>
      <c r="J41" s="62">
        <v>0</v>
      </c>
      <c r="K41" s="63">
        <v>30</v>
      </c>
      <c r="L41" s="63">
        <v>20</v>
      </c>
      <c r="M41" s="65">
        <v>2</v>
      </c>
      <c r="N41" s="62">
        <v>0</v>
      </c>
      <c r="O41" s="63">
        <v>30</v>
      </c>
      <c r="P41" s="63">
        <v>20</v>
      </c>
      <c r="Q41" s="65">
        <v>2</v>
      </c>
      <c r="R41" s="66"/>
      <c r="S41" s="67"/>
      <c r="T41" s="67"/>
      <c r="U41" s="68"/>
      <c r="V41" s="66"/>
      <c r="W41" s="67"/>
      <c r="X41" s="67"/>
      <c r="Y41" s="68"/>
      <c r="Z41" s="66"/>
      <c r="AA41" s="67"/>
      <c r="AB41" s="67"/>
      <c r="AC41" s="68"/>
      <c r="AD41" s="66"/>
      <c r="AE41" s="67"/>
      <c r="AF41" s="67"/>
      <c r="AG41" s="109"/>
      <c r="AH41" s="71" t="s">
        <v>40</v>
      </c>
    </row>
    <row r="42" spans="1:34" ht="11.65" customHeight="1" x14ac:dyDescent="0.2">
      <c r="A42" s="54">
        <v>27</v>
      </c>
      <c r="B42" s="107" t="s">
        <v>66</v>
      </c>
      <c r="C42" s="62">
        <v>0</v>
      </c>
      <c r="D42" s="63">
        <v>60</v>
      </c>
      <c r="E42" s="64">
        <f t="shared" si="8"/>
        <v>60</v>
      </c>
      <c r="F42" s="62">
        <v>60</v>
      </c>
      <c r="G42" s="63">
        <f t="shared" si="9"/>
        <v>40</v>
      </c>
      <c r="H42" s="63">
        <f t="shared" si="10"/>
        <v>100</v>
      </c>
      <c r="I42" s="65">
        <f t="shared" si="11"/>
        <v>4</v>
      </c>
      <c r="J42" s="66"/>
      <c r="K42" s="67"/>
      <c r="L42" s="67"/>
      <c r="M42" s="68"/>
      <c r="N42" s="66"/>
      <c r="O42" s="67"/>
      <c r="P42" s="67"/>
      <c r="Q42" s="68"/>
      <c r="R42" s="66"/>
      <c r="S42" s="67"/>
      <c r="T42" s="67"/>
      <c r="U42" s="68"/>
      <c r="V42" s="62">
        <v>0</v>
      </c>
      <c r="W42" s="63">
        <v>30</v>
      </c>
      <c r="X42" s="63">
        <v>20</v>
      </c>
      <c r="Y42" s="65">
        <v>2</v>
      </c>
      <c r="Z42" s="62">
        <v>0</v>
      </c>
      <c r="AA42" s="63">
        <v>30</v>
      </c>
      <c r="AB42" s="63">
        <v>20</v>
      </c>
      <c r="AC42" s="65">
        <v>2</v>
      </c>
      <c r="AD42" s="66"/>
      <c r="AE42" s="67"/>
      <c r="AF42" s="67"/>
      <c r="AG42" s="109"/>
      <c r="AH42" s="71" t="s">
        <v>49</v>
      </c>
    </row>
    <row r="43" spans="1:34" ht="11.65" customHeight="1" x14ac:dyDescent="0.2">
      <c r="A43" s="54">
        <v>28</v>
      </c>
      <c r="B43" s="107" t="s">
        <v>67</v>
      </c>
      <c r="C43" s="62">
        <v>0</v>
      </c>
      <c r="D43" s="63">
        <v>60</v>
      </c>
      <c r="E43" s="64">
        <f t="shared" si="8"/>
        <v>60</v>
      </c>
      <c r="F43" s="62">
        <v>60</v>
      </c>
      <c r="G43" s="63">
        <f t="shared" si="9"/>
        <v>40</v>
      </c>
      <c r="H43" s="63">
        <f t="shared" si="10"/>
        <v>100</v>
      </c>
      <c r="I43" s="65">
        <f t="shared" si="11"/>
        <v>4</v>
      </c>
      <c r="J43" s="66"/>
      <c r="K43" s="67"/>
      <c r="L43" s="67"/>
      <c r="M43" s="68"/>
      <c r="N43" s="62">
        <v>0</v>
      </c>
      <c r="O43" s="63">
        <v>30</v>
      </c>
      <c r="P43" s="63">
        <v>20</v>
      </c>
      <c r="Q43" s="65">
        <v>2</v>
      </c>
      <c r="R43" s="62">
        <v>0</v>
      </c>
      <c r="S43" s="63">
        <v>30</v>
      </c>
      <c r="T43" s="63">
        <v>20</v>
      </c>
      <c r="U43" s="65">
        <v>2</v>
      </c>
      <c r="V43" s="66"/>
      <c r="W43" s="67"/>
      <c r="X43" s="67"/>
      <c r="Y43" s="68"/>
      <c r="Z43" s="66"/>
      <c r="AA43" s="67"/>
      <c r="AB43" s="67"/>
      <c r="AC43" s="68"/>
      <c r="AD43" s="66"/>
      <c r="AE43" s="67"/>
      <c r="AF43" s="67"/>
      <c r="AG43" s="109"/>
      <c r="AH43" s="71" t="s">
        <v>23</v>
      </c>
    </row>
    <row r="44" spans="1:34" ht="11.65" customHeight="1" x14ac:dyDescent="0.2">
      <c r="A44" s="54">
        <v>29</v>
      </c>
      <c r="B44" s="107" t="s">
        <v>68</v>
      </c>
      <c r="C44" s="62">
        <v>0</v>
      </c>
      <c r="D44" s="63">
        <v>60</v>
      </c>
      <c r="E44" s="64">
        <f t="shared" si="8"/>
        <v>60</v>
      </c>
      <c r="F44" s="62">
        <v>60</v>
      </c>
      <c r="G44" s="63">
        <f t="shared" si="9"/>
        <v>40</v>
      </c>
      <c r="H44" s="63">
        <f t="shared" si="10"/>
        <v>100</v>
      </c>
      <c r="I44" s="65">
        <f t="shared" si="11"/>
        <v>4</v>
      </c>
      <c r="J44" s="66"/>
      <c r="K44" s="67"/>
      <c r="L44" s="67"/>
      <c r="M44" s="68"/>
      <c r="N44" s="66"/>
      <c r="O44" s="67"/>
      <c r="P44" s="67"/>
      <c r="Q44" s="68"/>
      <c r="R44" s="62">
        <v>0</v>
      </c>
      <c r="S44" s="63">
        <v>30</v>
      </c>
      <c r="T44" s="63">
        <v>20</v>
      </c>
      <c r="U44" s="65">
        <v>2</v>
      </c>
      <c r="V44" s="62">
        <v>0</v>
      </c>
      <c r="W44" s="63">
        <v>30</v>
      </c>
      <c r="X44" s="63">
        <v>20</v>
      </c>
      <c r="Y44" s="65">
        <v>2</v>
      </c>
      <c r="Z44" s="66"/>
      <c r="AA44" s="67"/>
      <c r="AB44" s="67"/>
      <c r="AC44" s="68"/>
      <c r="AD44" s="66"/>
      <c r="AE44" s="67"/>
      <c r="AF44" s="67"/>
      <c r="AG44" s="109"/>
      <c r="AH44" s="71" t="s">
        <v>42</v>
      </c>
    </row>
    <row r="45" spans="1:34" ht="11.65" customHeight="1" x14ac:dyDescent="0.2">
      <c r="A45" s="54">
        <v>30</v>
      </c>
      <c r="B45" s="107" t="s">
        <v>69</v>
      </c>
      <c r="C45" s="62">
        <v>0</v>
      </c>
      <c r="D45" s="63">
        <v>75</v>
      </c>
      <c r="E45" s="64">
        <f t="shared" si="8"/>
        <v>75</v>
      </c>
      <c r="F45" s="62">
        <v>75</v>
      </c>
      <c r="G45" s="63">
        <f t="shared" si="9"/>
        <v>75</v>
      </c>
      <c r="H45" s="63">
        <f t="shared" si="10"/>
        <v>150</v>
      </c>
      <c r="I45" s="65">
        <f t="shared" si="11"/>
        <v>6</v>
      </c>
      <c r="J45" s="62">
        <v>0</v>
      </c>
      <c r="K45" s="63">
        <v>30</v>
      </c>
      <c r="L45" s="63">
        <v>20</v>
      </c>
      <c r="M45" s="65">
        <v>2</v>
      </c>
      <c r="N45" s="62">
        <v>0</v>
      </c>
      <c r="O45" s="63">
        <v>30</v>
      </c>
      <c r="P45" s="63">
        <v>20</v>
      </c>
      <c r="Q45" s="65">
        <v>2</v>
      </c>
      <c r="R45" s="62">
        <v>0</v>
      </c>
      <c r="S45" s="63">
        <v>15</v>
      </c>
      <c r="T45" s="63">
        <v>35</v>
      </c>
      <c r="U45" s="65">
        <v>2</v>
      </c>
      <c r="V45" s="66"/>
      <c r="W45" s="67"/>
      <c r="X45" s="67"/>
      <c r="Y45" s="68"/>
      <c r="Z45" s="66"/>
      <c r="AA45" s="67"/>
      <c r="AB45" s="67"/>
      <c r="AC45" s="68"/>
      <c r="AD45" s="66"/>
      <c r="AE45" s="67"/>
      <c r="AF45" s="67"/>
      <c r="AG45" s="109"/>
      <c r="AH45" s="92" t="s">
        <v>32</v>
      </c>
    </row>
    <row r="46" spans="1:34" ht="11.65" customHeight="1" x14ac:dyDescent="0.2">
      <c r="A46" s="54">
        <v>31</v>
      </c>
      <c r="B46" s="107" t="s">
        <v>70</v>
      </c>
      <c r="C46" s="62">
        <v>0</v>
      </c>
      <c r="D46" s="63">
        <v>60</v>
      </c>
      <c r="E46" s="64">
        <f t="shared" si="8"/>
        <v>60</v>
      </c>
      <c r="F46" s="62">
        <v>60</v>
      </c>
      <c r="G46" s="63">
        <f t="shared" si="9"/>
        <v>165</v>
      </c>
      <c r="H46" s="63">
        <f t="shared" si="10"/>
        <v>225</v>
      </c>
      <c r="I46" s="65">
        <f t="shared" si="11"/>
        <v>9</v>
      </c>
      <c r="J46" s="62">
        <v>0</v>
      </c>
      <c r="K46" s="63">
        <v>15</v>
      </c>
      <c r="L46" s="63">
        <v>35</v>
      </c>
      <c r="M46" s="65">
        <v>2</v>
      </c>
      <c r="N46" s="62">
        <v>0</v>
      </c>
      <c r="O46" s="63">
        <v>15</v>
      </c>
      <c r="P46" s="63">
        <v>35</v>
      </c>
      <c r="Q46" s="65">
        <v>2</v>
      </c>
      <c r="R46" s="62">
        <v>0</v>
      </c>
      <c r="S46" s="63">
        <v>15</v>
      </c>
      <c r="T46" s="63">
        <v>35</v>
      </c>
      <c r="U46" s="65">
        <v>2</v>
      </c>
      <c r="V46" s="62">
        <v>0</v>
      </c>
      <c r="W46" s="63">
        <v>15</v>
      </c>
      <c r="X46" s="63">
        <v>60</v>
      </c>
      <c r="Y46" s="65">
        <v>3</v>
      </c>
      <c r="Z46" s="66"/>
      <c r="AA46" s="67"/>
      <c r="AB46" s="67"/>
      <c r="AC46" s="68"/>
      <c r="AD46" s="66"/>
      <c r="AE46" s="67"/>
      <c r="AF46" s="67"/>
      <c r="AG46" s="109"/>
      <c r="AH46" s="92" t="s">
        <v>34</v>
      </c>
    </row>
    <row r="47" spans="1:34" ht="11.65" customHeight="1" x14ac:dyDescent="0.2">
      <c r="A47" s="54">
        <v>32</v>
      </c>
      <c r="B47" s="107" t="s">
        <v>71</v>
      </c>
      <c r="C47" s="62">
        <v>0</v>
      </c>
      <c r="D47" s="63">
        <v>90</v>
      </c>
      <c r="E47" s="64">
        <f t="shared" si="8"/>
        <v>90</v>
      </c>
      <c r="F47" s="62">
        <v>90</v>
      </c>
      <c r="G47" s="63">
        <f t="shared" si="9"/>
        <v>85</v>
      </c>
      <c r="H47" s="63">
        <f t="shared" si="10"/>
        <v>175</v>
      </c>
      <c r="I47" s="65">
        <f t="shared" si="11"/>
        <v>7</v>
      </c>
      <c r="J47" s="66"/>
      <c r="K47" s="67"/>
      <c r="L47" s="67"/>
      <c r="M47" s="68"/>
      <c r="N47" s="62">
        <v>0</v>
      </c>
      <c r="O47" s="63">
        <v>30</v>
      </c>
      <c r="P47" s="63">
        <v>20</v>
      </c>
      <c r="Q47" s="65">
        <v>2</v>
      </c>
      <c r="R47" s="62">
        <v>0</v>
      </c>
      <c r="S47" s="63">
        <v>30</v>
      </c>
      <c r="T47" s="63">
        <v>20</v>
      </c>
      <c r="U47" s="65">
        <v>2</v>
      </c>
      <c r="V47" s="62">
        <v>0</v>
      </c>
      <c r="W47" s="63">
        <v>30</v>
      </c>
      <c r="X47" s="63">
        <v>45</v>
      </c>
      <c r="Y47" s="65">
        <v>3</v>
      </c>
      <c r="Z47" s="66"/>
      <c r="AA47" s="67"/>
      <c r="AB47" s="67"/>
      <c r="AC47" s="68"/>
      <c r="AD47" s="66"/>
      <c r="AE47" s="67"/>
      <c r="AF47" s="67"/>
      <c r="AG47" s="109"/>
      <c r="AH47" s="92" t="s">
        <v>34</v>
      </c>
    </row>
    <row r="48" spans="1:34" ht="11.65" customHeight="1" x14ac:dyDescent="0.2">
      <c r="A48" s="54">
        <v>33</v>
      </c>
      <c r="B48" s="107" t="s">
        <v>72</v>
      </c>
      <c r="C48" s="62">
        <v>0</v>
      </c>
      <c r="D48" s="63">
        <v>45</v>
      </c>
      <c r="E48" s="64">
        <f t="shared" si="8"/>
        <v>45</v>
      </c>
      <c r="F48" s="62">
        <v>45</v>
      </c>
      <c r="G48" s="63">
        <f t="shared" si="9"/>
        <v>105</v>
      </c>
      <c r="H48" s="63">
        <f t="shared" si="10"/>
        <v>150</v>
      </c>
      <c r="I48" s="65">
        <f t="shared" si="11"/>
        <v>6</v>
      </c>
      <c r="J48" s="62">
        <v>0</v>
      </c>
      <c r="K48" s="63">
        <v>15</v>
      </c>
      <c r="L48" s="63">
        <v>35</v>
      </c>
      <c r="M48" s="65">
        <v>2</v>
      </c>
      <c r="N48" s="62">
        <v>0</v>
      </c>
      <c r="O48" s="63">
        <v>15</v>
      </c>
      <c r="P48" s="63">
        <v>35</v>
      </c>
      <c r="Q48" s="65">
        <v>2</v>
      </c>
      <c r="R48" s="62">
        <v>0</v>
      </c>
      <c r="S48" s="63">
        <v>15</v>
      </c>
      <c r="T48" s="63">
        <v>35</v>
      </c>
      <c r="U48" s="65">
        <v>2</v>
      </c>
      <c r="V48" s="66"/>
      <c r="W48" s="67"/>
      <c r="X48" s="67"/>
      <c r="Y48" s="68"/>
      <c r="Z48" s="66"/>
      <c r="AA48" s="67"/>
      <c r="AB48" s="67"/>
      <c r="AC48" s="68"/>
      <c r="AD48" s="66"/>
      <c r="AE48" s="67"/>
      <c r="AF48" s="67"/>
      <c r="AG48" s="109"/>
      <c r="AH48" s="71" t="s">
        <v>23</v>
      </c>
    </row>
    <row r="49" spans="1:34" ht="13.7" customHeight="1" x14ac:dyDescent="0.2">
      <c r="A49" s="54">
        <v>34</v>
      </c>
      <c r="B49" s="127" t="s">
        <v>73</v>
      </c>
      <c r="C49" s="62">
        <v>0</v>
      </c>
      <c r="D49" s="63">
        <v>45</v>
      </c>
      <c r="E49" s="64">
        <f t="shared" si="8"/>
        <v>45</v>
      </c>
      <c r="F49" s="62">
        <v>45</v>
      </c>
      <c r="G49" s="63">
        <f t="shared" si="9"/>
        <v>55</v>
      </c>
      <c r="H49" s="63">
        <f t="shared" si="10"/>
        <v>100</v>
      </c>
      <c r="I49" s="65">
        <v>4</v>
      </c>
      <c r="J49" s="62">
        <v>0</v>
      </c>
      <c r="K49" s="63">
        <v>15</v>
      </c>
      <c r="L49" s="63">
        <v>35</v>
      </c>
      <c r="M49" s="65">
        <v>2</v>
      </c>
      <c r="N49" s="62">
        <v>0</v>
      </c>
      <c r="O49" s="63">
        <v>30</v>
      </c>
      <c r="P49" s="63">
        <v>20</v>
      </c>
      <c r="Q49" s="65">
        <v>2</v>
      </c>
      <c r="R49" s="128"/>
      <c r="S49" s="129"/>
      <c r="T49" s="129"/>
      <c r="U49" s="130"/>
      <c r="V49" s="66"/>
      <c r="W49" s="67"/>
      <c r="X49" s="67"/>
      <c r="Y49" s="68"/>
      <c r="Z49" s="66"/>
      <c r="AA49" s="67"/>
      <c r="AB49" s="67"/>
      <c r="AC49" s="68"/>
      <c r="AD49" s="66"/>
      <c r="AE49" s="67"/>
      <c r="AF49" s="67"/>
      <c r="AG49" s="109"/>
      <c r="AH49" s="71" t="s">
        <v>40</v>
      </c>
    </row>
    <row r="50" spans="1:34" ht="13.5" customHeight="1" thickBot="1" x14ac:dyDescent="0.25">
      <c r="A50" s="54">
        <v>35</v>
      </c>
      <c r="B50" s="93" t="s">
        <v>74</v>
      </c>
      <c r="C50" s="73">
        <v>0</v>
      </c>
      <c r="D50" s="74">
        <v>120</v>
      </c>
      <c r="E50" s="75">
        <f t="shared" si="8"/>
        <v>120</v>
      </c>
      <c r="F50" s="73">
        <v>120</v>
      </c>
      <c r="G50" s="74">
        <f t="shared" si="9"/>
        <v>30</v>
      </c>
      <c r="H50" s="74">
        <f t="shared" si="10"/>
        <v>150</v>
      </c>
      <c r="I50" s="76">
        <f>SUM(M50,Q50,U50,Y50,AC50,AG50)</f>
        <v>6</v>
      </c>
      <c r="J50" s="77"/>
      <c r="K50" s="78"/>
      <c r="L50" s="78"/>
      <c r="M50" s="79"/>
      <c r="N50" s="73">
        <v>0</v>
      </c>
      <c r="O50" s="74">
        <v>60</v>
      </c>
      <c r="P50" s="74">
        <v>15</v>
      </c>
      <c r="Q50" s="76">
        <v>3</v>
      </c>
      <c r="R50" s="73">
        <v>0</v>
      </c>
      <c r="S50" s="74">
        <v>60</v>
      </c>
      <c r="T50" s="74">
        <v>15</v>
      </c>
      <c r="U50" s="76">
        <v>3</v>
      </c>
      <c r="V50" s="77"/>
      <c r="W50" s="78"/>
      <c r="X50" s="78"/>
      <c r="Y50" s="79"/>
      <c r="Z50" s="77"/>
      <c r="AA50" s="78"/>
      <c r="AB50" s="78"/>
      <c r="AC50" s="79"/>
      <c r="AD50" s="77"/>
      <c r="AE50" s="78"/>
      <c r="AF50" s="78"/>
      <c r="AG50" s="112"/>
      <c r="AH50" s="80" t="s">
        <v>75</v>
      </c>
    </row>
    <row r="51" spans="1:34" ht="13.5" customHeight="1" thickBot="1" x14ac:dyDescent="0.25">
      <c r="A51" s="81"/>
      <c r="B51" s="82" t="s">
        <v>26</v>
      </c>
      <c r="C51" s="83">
        <f t="shared" ref="C51:AG51" si="12">SUM(C39:C50)</f>
        <v>15</v>
      </c>
      <c r="D51" s="83">
        <f t="shared" si="12"/>
        <v>750</v>
      </c>
      <c r="E51" s="83">
        <f t="shared" si="12"/>
        <v>765</v>
      </c>
      <c r="F51" s="83">
        <f t="shared" si="12"/>
        <v>765</v>
      </c>
      <c r="G51" s="83">
        <f t="shared" si="12"/>
        <v>810</v>
      </c>
      <c r="H51" s="83">
        <f t="shared" si="12"/>
        <v>1575</v>
      </c>
      <c r="I51" s="84">
        <f t="shared" si="12"/>
        <v>63</v>
      </c>
      <c r="J51" s="83">
        <f t="shared" si="12"/>
        <v>0</v>
      </c>
      <c r="K51" s="83">
        <f t="shared" si="12"/>
        <v>135</v>
      </c>
      <c r="L51" s="83">
        <f t="shared" si="12"/>
        <v>190</v>
      </c>
      <c r="M51" s="84">
        <f t="shared" si="12"/>
        <v>13</v>
      </c>
      <c r="N51" s="83">
        <f t="shared" si="12"/>
        <v>0</v>
      </c>
      <c r="O51" s="83">
        <f t="shared" si="12"/>
        <v>240</v>
      </c>
      <c r="P51" s="83">
        <f t="shared" si="12"/>
        <v>185</v>
      </c>
      <c r="Q51" s="84">
        <f t="shared" si="12"/>
        <v>17</v>
      </c>
      <c r="R51" s="83">
        <f t="shared" si="12"/>
        <v>15</v>
      </c>
      <c r="S51" s="83">
        <f t="shared" si="12"/>
        <v>210</v>
      </c>
      <c r="T51" s="83">
        <f t="shared" si="12"/>
        <v>200</v>
      </c>
      <c r="U51" s="84">
        <f t="shared" si="12"/>
        <v>17</v>
      </c>
      <c r="V51" s="83">
        <f t="shared" si="12"/>
        <v>0</v>
      </c>
      <c r="W51" s="83">
        <f t="shared" si="12"/>
        <v>120</v>
      </c>
      <c r="X51" s="83">
        <f t="shared" si="12"/>
        <v>180</v>
      </c>
      <c r="Y51" s="84">
        <f t="shared" si="12"/>
        <v>12</v>
      </c>
      <c r="Z51" s="83">
        <f t="shared" si="12"/>
        <v>0</v>
      </c>
      <c r="AA51" s="83">
        <f t="shared" si="12"/>
        <v>45</v>
      </c>
      <c r="AB51" s="83">
        <f t="shared" si="12"/>
        <v>55</v>
      </c>
      <c r="AC51" s="84">
        <f t="shared" si="12"/>
        <v>4</v>
      </c>
      <c r="AD51" s="83">
        <f t="shared" si="12"/>
        <v>0</v>
      </c>
      <c r="AE51" s="83">
        <f t="shared" si="12"/>
        <v>0</v>
      </c>
      <c r="AF51" s="83">
        <f t="shared" si="12"/>
        <v>0</v>
      </c>
      <c r="AG51" s="84">
        <f t="shared" si="12"/>
        <v>0</v>
      </c>
      <c r="AH51" s="131"/>
    </row>
    <row r="52" spans="1:34" ht="13.5" customHeight="1" thickBot="1" x14ac:dyDescent="0.25">
      <c r="A52" s="86" t="s">
        <v>76</v>
      </c>
      <c r="B52" s="132" t="s">
        <v>77</v>
      </c>
      <c r="C52" s="133"/>
      <c r="D52" s="133"/>
      <c r="E52" s="133"/>
      <c r="F52" s="133"/>
      <c r="G52" s="133"/>
      <c r="H52" s="133"/>
      <c r="I52" s="134"/>
      <c r="J52" s="135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3"/>
    </row>
    <row r="53" spans="1:34" ht="12.2" customHeight="1" x14ac:dyDescent="0.2">
      <c r="A53" s="54">
        <v>36</v>
      </c>
      <c r="B53" s="55" t="s">
        <v>78</v>
      </c>
      <c r="C53" s="56">
        <v>0</v>
      </c>
      <c r="D53" s="57">
        <v>60</v>
      </c>
      <c r="E53" s="58">
        <f>SUM(C53:D53)</f>
        <v>60</v>
      </c>
      <c r="F53" s="56">
        <v>60</v>
      </c>
      <c r="G53" s="57">
        <f>H53-F53</f>
        <v>15</v>
      </c>
      <c r="H53" s="57">
        <f>$B$8*I53</f>
        <v>75</v>
      </c>
      <c r="I53" s="59">
        <f>SUM(M53,Q53,U53,Y53,AC53,AG53)</f>
        <v>3</v>
      </c>
      <c r="J53" s="88"/>
      <c r="K53" s="136"/>
      <c r="L53" s="136"/>
      <c r="M53" s="106"/>
      <c r="N53" s="88"/>
      <c r="O53" s="89"/>
      <c r="P53" s="89"/>
      <c r="Q53" s="90"/>
      <c r="R53" s="56">
        <v>0</v>
      </c>
      <c r="S53" s="57">
        <v>60</v>
      </c>
      <c r="T53" s="57">
        <v>15</v>
      </c>
      <c r="U53" s="59">
        <v>3</v>
      </c>
      <c r="V53" s="88"/>
      <c r="W53" s="89"/>
      <c r="X53" s="89"/>
      <c r="Y53" s="90"/>
      <c r="Z53" s="88"/>
      <c r="AA53" s="89"/>
      <c r="AB53" s="89"/>
      <c r="AC53" s="90"/>
      <c r="AD53" s="88"/>
      <c r="AE53" s="89"/>
      <c r="AF53" s="89"/>
      <c r="AG53" s="90"/>
      <c r="AH53" s="137" t="s">
        <v>23</v>
      </c>
    </row>
    <row r="54" spans="1:34" ht="11.65" customHeight="1" x14ac:dyDescent="0.2">
      <c r="A54" s="54">
        <v>37</v>
      </c>
      <c r="B54" s="107" t="s">
        <v>79</v>
      </c>
      <c r="C54" s="62">
        <v>0</v>
      </c>
      <c r="D54" s="63">
        <v>40</v>
      </c>
      <c r="E54" s="64">
        <f>SUM(C54:D54)</f>
        <v>40</v>
      </c>
      <c r="F54" s="62">
        <v>40</v>
      </c>
      <c r="G54" s="63">
        <f>H54-F54</f>
        <v>60</v>
      </c>
      <c r="H54" s="63">
        <f>$B$8*I54</f>
        <v>100</v>
      </c>
      <c r="I54" s="65">
        <f>SUM(M54,Q54,U54,Y54,AC54,AG54)</f>
        <v>4</v>
      </c>
      <c r="J54" s="66"/>
      <c r="K54" s="67"/>
      <c r="L54" s="67"/>
      <c r="M54" s="138"/>
      <c r="N54" s="62">
        <v>0</v>
      </c>
      <c r="O54" s="63">
        <v>10</v>
      </c>
      <c r="P54" s="63">
        <v>15</v>
      </c>
      <c r="Q54" s="65">
        <v>1</v>
      </c>
      <c r="R54" s="62">
        <v>0</v>
      </c>
      <c r="S54" s="63">
        <v>15</v>
      </c>
      <c r="T54" s="63">
        <v>10</v>
      </c>
      <c r="U54" s="65">
        <v>1</v>
      </c>
      <c r="V54" s="62">
        <v>0</v>
      </c>
      <c r="W54" s="63">
        <v>15</v>
      </c>
      <c r="X54" s="63">
        <v>35</v>
      </c>
      <c r="Y54" s="65">
        <v>2</v>
      </c>
      <c r="Z54" s="66"/>
      <c r="AA54" s="67"/>
      <c r="AB54" s="67"/>
      <c r="AC54" s="68"/>
      <c r="AD54" s="66"/>
      <c r="AE54" s="67"/>
      <c r="AF54" s="67"/>
      <c r="AG54" s="68"/>
      <c r="AH54" s="71" t="s">
        <v>42</v>
      </c>
    </row>
    <row r="55" spans="1:34" ht="11.65" customHeight="1" x14ac:dyDescent="0.2">
      <c r="A55" s="54">
        <v>38</v>
      </c>
      <c r="B55" s="107" t="s">
        <v>80</v>
      </c>
      <c r="C55" s="62">
        <v>0</v>
      </c>
      <c r="D55" s="63">
        <v>200</v>
      </c>
      <c r="E55" s="64">
        <v>200</v>
      </c>
      <c r="F55" s="62">
        <v>200</v>
      </c>
      <c r="G55" s="63">
        <v>0</v>
      </c>
      <c r="H55" s="63">
        <v>200</v>
      </c>
      <c r="I55" s="65">
        <v>8</v>
      </c>
      <c r="J55" s="66"/>
      <c r="K55" s="67"/>
      <c r="L55" s="67"/>
      <c r="M55" s="138"/>
      <c r="N55" s="66"/>
      <c r="O55" s="67"/>
      <c r="P55" s="67"/>
      <c r="Q55" s="68"/>
      <c r="R55" s="62">
        <v>0</v>
      </c>
      <c r="S55" s="63">
        <v>50</v>
      </c>
      <c r="T55" s="63">
        <v>0</v>
      </c>
      <c r="U55" s="65">
        <v>2</v>
      </c>
      <c r="V55" s="62">
        <v>0</v>
      </c>
      <c r="W55" s="63">
        <v>50</v>
      </c>
      <c r="X55" s="63">
        <v>0</v>
      </c>
      <c r="Y55" s="65">
        <v>2</v>
      </c>
      <c r="Z55" s="62">
        <v>0</v>
      </c>
      <c r="AA55" s="63">
        <v>50</v>
      </c>
      <c r="AB55" s="63">
        <v>0</v>
      </c>
      <c r="AC55" s="65">
        <v>2</v>
      </c>
      <c r="AD55" s="62">
        <v>0</v>
      </c>
      <c r="AE55" s="63">
        <v>50</v>
      </c>
      <c r="AF55" s="63">
        <v>0</v>
      </c>
      <c r="AG55" s="65">
        <v>2</v>
      </c>
      <c r="AH55" s="71" t="s">
        <v>81</v>
      </c>
    </row>
    <row r="56" spans="1:34" ht="11.65" customHeight="1" x14ac:dyDescent="0.2">
      <c r="A56" s="54">
        <v>39</v>
      </c>
      <c r="B56" s="107" t="s">
        <v>82</v>
      </c>
      <c r="C56" s="62">
        <v>0</v>
      </c>
      <c r="D56" s="63">
        <v>120</v>
      </c>
      <c r="E56" s="64">
        <f>SUM(C56:D56)</f>
        <v>120</v>
      </c>
      <c r="F56" s="62">
        <v>120</v>
      </c>
      <c r="G56" s="63">
        <f>H56-F56</f>
        <v>5</v>
      </c>
      <c r="H56" s="63">
        <f>$B$8*I56</f>
        <v>125</v>
      </c>
      <c r="I56" s="65">
        <f>SUM(M56,Q56,U56,Y56,AC56,AG56)</f>
        <v>5</v>
      </c>
      <c r="J56" s="66"/>
      <c r="K56" s="67"/>
      <c r="L56" s="67"/>
      <c r="M56" s="138"/>
      <c r="N56" s="66"/>
      <c r="O56" s="67"/>
      <c r="P56" s="67"/>
      <c r="Q56" s="68"/>
      <c r="R56" s="66"/>
      <c r="S56" s="67"/>
      <c r="T56" s="67"/>
      <c r="U56" s="68"/>
      <c r="V56" s="66"/>
      <c r="W56" s="139"/>
      <c r="X56" s="139"/>
      <c r="Y56" s="140"/>
      <c r="Z56" s="62">
        <v>0</v>
      </c>
      <c r="AA56" s="63">
        <v>120</v>
      </c>
      <c r="AB56" s="63">
        <v>5</v>
      </c>
      <c r="AC56" s="65">
        <v>5</v>
      </c>
      <c r="AD56" s="66"/>
      <c r="AE56" s="67"/>
      <c r="AF56" s="67"/>
      <c r="AG56" s="68"/>
      <c r="AH56" s="71" t="s">
        <v>49</v>
      </c>
    </row>
    <row r="57" spans="1:34" ht="13.5" customHeight="1" thickBot="1" x14ac:dyDescent="0.25">
      <c r="A57" s="54">
        <v>40</v>
      </c>
      <c r="B57" s="93" t="s">
        <v>83</v>
      </c>
      <c r="C57" s="73">
        <v>0</v>
      </c>
      <c r="D57" s="74">
        <v>40</v>
      </c>
      <c r="E57" s="75">
        <f>SUM(C57:D57)</f>
        <v>40</v>
      </c>
      <c r="F57" s="73">
        <v>40</v>
      </c>
      <c r="G57" s="74">
        <f>H57-F57</f>
        <v>10</v>
      </c>
      <c r="H57" s="74">
        <f>$B$8*I57</f>
        <v>50</v>
      </c>
      <c r="I57" s="76">
        <f>SUM(M57,Q57,U57,Y57,AC57,AG57)</f>
        <v>2</v>
      </c>
      <c r="J57" s="77"/>
      <c r="K57" s="78"/>
      <c r="L57" s="78"/>
      <c r="M57" s="141"/>
      <c r="N57" s="77"/>
      <c r="O57" s="78"/>
      <c r="P57" s="78"/>
      <c r="Q57" s="79"/>
      <c r="R57" s="77"/>
      <c r="S57" s="78"/>
      <c r="T57" s="78"/>
      <c r="U57" s="79"/>
      <c r="V57" s="77"/>
      <c r="W57" s="142"/>
      <c r="X57" s="142"/>
      <c r="Y57" s="143"/>
      <c r="Z57" s="77"/>
      <c r="AA57" s="78"/>
      <c r="AB57" s="78"/>
      <c r="AC57" s="79"/>
      <c r="AD57" s="73">
        <v>0</v>
      </c>
      <c r="AE57" s="74">
        <v>40</v>
      </c>
      <c r="AF57" s="74">
        <v>10</v>
      </c>
      <c r="AG57" s="76">
        <v>2</v>
      </c>
      <c r="AH57" s="80" t="s">
        <v>51</v>
      </c>
    </row>
    <row r="58" spans="1:34" ht="13.5" customHeight="1" thickBot="1" x14ac:dyDescent="0.25">
      <c r="A58" s="81"/>
      <c r="B58" s="82" t="s">
        <v>26</v>
      </c>
      <c r="C58" s="83">
        <f>SUM(C53:C57)</f>
        <v>0</v>
      </c>
      <c r="D58" s="83">
        <f>SUM(D53:D57)</f>
        <v>460</v>
      </c>
      <c r="E58" s="83">
        <f>SUM(E53:E57)</f>
        <v>460</v>
      </c>
      <c r="F58" s="95">
        <f>SUM(F53:F57)</f>
        <v>460</v>
      </c>
      <c r="G58" s="96">
        <f>SUM(G53:G57)</f>
        <v>90</v>
      </c>
      <c r="H58" s="96">
        <f>$B$8*I58</f>
        <v>550</v>
      </c>
      <c r="I58" s="97">
        <f>SUM(I53:I57)</f>
        <v>22</v>
      </c>
      <c r="J58" s="131"/>
      <c r="K58" s="131"/>
      <c r="L58" s="131"/>
      <c r="M58" s="144"/>
      <c r="N58" s="83">
        <f t="shared" ref="N58:AG58" si="13">SUM(N53:N57)</f>
        <v>0</v>
      </c>
      <c r="O58" s="83">
        <f t="shared" si="13"/>
        <v>10</v>
      </c>
      <c r="P58" s="83">
        <f t="shared" si="13"/>
        <v>15</v>
      </c>
      <c r="Q58" s="84">
        <f t="shared" si="13"/>
        <v>1</v>
      </c>
      <c r="R58" s="83">
        <f t="shared" si="13"/>
        <v>0</v>
      </c>
      <c r="S58" s="83">
        <f t="shared" si="13"/>
        <v>125</v>
      </c>
      <c r="T58" s="83">
        <f t="shared" si="13"/>
        <v>25</v>
      </c>
      <c r="U58" s="84">
        <f t="shared" si="13"/>
        <v>6</v>
      </c>
      <c r="V58" s="83">
        <f t="shared" si="13"/>
        <v>0</v>
      </c>
      <c r="W58" s="83">
        <f t="shared" si="13"/>
        <v>65</v>
      </c>
      <c r="X58" s="83">
        <f t="shared" si="13"/>
        <v>35</v>
      </c>
      <c r="Y58" s="84">
        <f t="shared" si="13"/>
        <v>4</v>
      </c>
      <c r="Z58" s="83">
        <f t="shared" si="13"/>
        <v>0</v>
      </c>
      <c r="AA58" s="83">
        <f t="shared" si="13"/>
        <v>170</v>
      </c>
      <c r="AB58" s="83">
        <f t="shared" si="13"/>
        <v>5</v>
      </c>
      <c r="AC58" s="84">
        <f t="shared" si="13"/>
        <v>7</v>
      </c>
      <c r="AD58" s="83">
        <f t="shared" si="13"/>
        <v>0</v>
      </c>
      <c r="AE58" s="83">
        <f t="shared" si="13"/>
        <v>90</v>
      </c>
      <c r="AF58" s="83">
        <f t="shared" si="13"/>
        <v>10</v>
      </c>
      <c r="AG58" s="84">
        <f t="shared" si="13"/>
        <v>4</v>
      </c>
      <c r="AH58" s="145"/>
    </row>
    <row r="59" spans="1:34" ht="23.25" customHeight="1" thickBot="1" x14ac:dyDescent="0.25">
      <c r="A59" s="86" t="s">
        <v>84</v>
      </c>
      <c r="B59" s="146" t="s">
        <v>85</v>
      </c>
      <c r="C59" s="50"/>
      <c r="D59" s="147"/>
      <c r="E59" s="148"/>
      <c r="F59" s="149"/>
      <c r="G59" s="150"/>
      <c r="H59" s="150"/>
      <c r="I59" s="151"/>
      <c r="J59" s="149"/>
      <c r="K59" s="150"/>
      <c r="L59" s="150"/>
      <c r="M59" s="148"/>
      <c r="N59" s="149"/>
      <c r="O59" s="150"/>
      <c r="P59" s="150"/>
      <c r="Q59" s="148"/>
      <c r="R59" s="149"/>
      <c r="S59" s="150"/>
      <c r="T59" s="150"/>
      <c r="U59" s="148"/>
      <c r="V59" s="149"/>
      <c r="W59" s="150"/>
      <c r="X59" s="150"/>
      <c r="Y59" s="148"/>
      <c r="Z59" s="149"/>
      <c r="AA59" s="150"/>
      <c r="AB59" s="150"/>
      <c r="AC59" s="151"/>
      <c r="AD59" s="149"/>
      <c r="AE59" s="150"/>
      <c r="AF59" s="150"/>
      <c r="AG59" s="152"/>
      <c r="AH59" s="153"/>
    </row>
    <row r="60" spans="1:34" ht="12.75" customHeight="1" x14ac:dyDescent="0.2">
      <c r="A60" s="54">
        <v>41</v>
      </c>
      <c r="B60" s="154" t="s">
        <v>86</v>
      </c>
      <c r="C60" s="56">
        <v>0</v>
      </c>
      <c r="D60" s="57">
        <v>45</v>
      </c>
      <c r="E60" s="58">
        <v>45</v>
      </c>
      <c r="F60" s="56">
        <v>45</v>
      </c>
      <c r="G60" s="57">
        <f t="shared" ref="G60:G65" si="14">H60-F60</f>
        <v>30</v>
      </c>
      <c r="H60" s="57">
        <f>$B$8*I60</f>
        <v>75</v>
      </c>
      <c r="I60" s="59">
        <f>SUM(M60,Q60,U60,Y60,AC60,AG60)</f>
        <v>3</v>
      </c>
      <c r="J60" s="56">
        <v>0</v>
      </c>
      <c r="K60" s="57">
        <v>15</v>
      </c>
      <c r="L60" s="57">
        <v>10</v>
      </c>
      <c r="M60" s="59">
        <v>1</v>
      </c>
      <c r="N60" s="56">
        <v>0</v>
      </c>
      <c r="O60" s="57">
        <v>15</v>
      </c>
      <c r="P60" s="57">
        <v>10</v>
      </c>
      <c r="Q60" s="59">
        <v>1</v>
      </c>
      <c r="R60" s="56">
        <v>0</v>
      </c>
      <c r="S60" s="57">
        <v>15</v>
      </c>
      <c r="T60" s="57">
        <v>10</v>
      </c>
      <c r="U60" s="59">
        <v>1</v>
      </c>
      <c r="V60" s="155"/>
      <c r="W60" s="156"/>
      <c r="X60" s="156"/>
      <c r="Y60" s="157"/>
      <c r="Z60" s="155"/>
      <c r="AA60" s="156"/>
      <c r="AB60" s="156"/>
      <c r="AC60" s="158"/>
      <c r="AD60" s="155"/>
      <c r="AE60" s="156"/>
      <c r="AF60" s="156"/>
      <c r="AG60" s="158"/>
      <c r="AH60" s="137" t="s">
        <v>87</v>
      </c>
    </row>
    <row r="61" spans="1:34" ht="12.75" customHeight="1" x14ac:dyDescent="0.2">
      <c r="A61" s="54">
        <v>42</v>
      </c>
      <c r="B61" s="159" t="s">
        <v>88</v>
      </c>
      <c r="C61" s="62">
        <v>0</v>
      </c>
      <c r="D61" s="63">
        <v>15</v>
      </c>
      <c r="E61" s="64">
        <v>15</v>
      </c>
      <c r="F61" s="62">
        <v>15</v>
      </c>
      <c r="G61" s="63">
        <f t="shared" si="14"/>
        <v>10</v>
      </c>
      <c r="H61" s="63">
        <f>$B$8*I61</f>
        <v>25</v>
      </c>
      <c r="I61" s="65">
        <v>1</v>
      </c>
      <c r="J61" s="66"/>
      <c r="K61" s="67"/>
      <c r="L61" s="67"/>
      <c r="M61" s="68"/>
      <c r="N61" s="62">
        <v>0</v>
      </c>
      <c r="O61" s="63">
        <v>15</v>
      </c>
      <c r="P61" s="63">
        <v>10</v>
      </c>
      <c r="Q61" s="65">
        <v>1</v>
      </c>
      <c r="R61" s="160"/>
      <c r="S61" s="139"/>
      <c r="T61" s="139"/>
      <c r="U61" s="140"/>
      <c r="V61" s="160"/>
      <c r="W61" s="139"/>
      <c r="X61" s="139"/>
      <c r="Y61" s="140"/>
      <c r="Z61" s="160"/>
      <c r="AA61" s="139"/>
      <c r="AB61" s="139"/>
      <c r="AC61" s="161"/>
      <c r="AD61" s="160"/>
      <c r="AE61" s="139"/>
      <c r="AF61" s="139"/>
      <c r="AG61" s="161"/>
      <c r="AH61" s="71" t="s">
        <v>40</v>
      </c>
    </row>
    <row r="62" spans="1:34" ht="11.65" customHeight="1" x14ac:dyDescent="0.2">
      <c r="A62" s="54">
        <v>43</v>
      </c>
      <c r="B62" s="159" t="s">
        <v>89</v>
      </c>
      <c r="C62" s="62">
        <v>15</v>
      </c>
      <c r="D62" s="63">
        <v>0</v>
      </c>
      <c r="E62" s="64">
        <v>15</v>
      </c>
      <c r="F62" s="62">
        <v>15</v>
      </c>
      <c r="G62" s="63">
        <f t="shared" si="14"/>
        <v>10</v>
      </c>
      <c r="H62" s="63">
        <f>$B$8*I62</f>
        <v>25</v>
      </c>
      <c r="I62" s="65">
        <f>SUM(M62,Q62,U62,Y62,AC62,AG62)</f>
        <v>1</v>
      </c>
      <c r="J62" s="62">
        <v>15</v>
      </c>
      <c r="K62" s="63">
        <v>0</v>
      </c>
      <c r="L62" s="63">
        <v>10</v>
      </c>
      <c r="M62" s="65">
        <v>1</v>
      </c>
      <c r="N62" s="160"/>
      <c r="O62" s="139"/>
      <c r="P62" s="139"/>
      <c r="Q62" s="140"/>
      <c r="R62" s="160"/>
      <c r="S62" s="139"/>
      <c r="T62" s="139"/>
      <c r="U62" s="140"/>
      <c r="V62" s="160"/>
      <c r="W62" s="139"/>
      <c r="X62" s="139"/>
      <c r="Y62" s="140"/>
      <c r="Z62" s="160"/>
      <c r="AA62" s="139"/>
      <c r="AB62" s="139"/>
      <c r="AC62" s="161"/>
      <c r="AD62" s="160"/>
      <c r="AE62" s="139"/>
      <c r="AF62" s="139"/>
      <c r="AG62" s="161"/>
      <c r="AH62" s="71" t="s">
        <v>25</v>
      </c>
    </row>
    <row r="63" spans="1:34" ht="12.75" customHeight="1" x14ac:dyDescent="0.2">
      <c r="A63" s="54">
        <v>44</v>
      </c>
      <c r="B63" s="159" t="s">
        <v>90</v>
      </c>
      <c r="C63" s="62">
        <v>0</v>
      </c>
      <c r="D63" s="63">
        <v>45</v>
      </c>
      <c r="E63" s="64">
        <v>45</v>
      </c>
      <c r="F63" s="62">
        <v>45</v>
      </c>
      <c r="G63" s="63">
        <f t="shared" si="14"/>
        <v>30</v>
      </c>
      <c r="H63" s="63">
        <v>75</v>
      </c>
      <c r="I63" s="65">
        <v>3</v>
      </c>
      <c r="J63" s="62">
        <v>0</v>
      </c>
      <c r="K63" s="63">
        <v>15</v>
      </c>
      <c r="L63" s="63">
        <v>10</v>
      </c>
      <c r="M63" s="65">
        <v>1</v>
      </c>
      <c r="N63" s="62">
        <v>0</v>
      </c>
      <c r="O63" s="63">
        <v>15</v>
      </c>
      <c r="P63" s="63">
        <v>10</v>
      </c>
      <c r="Q63" s="65">
        <v>1</v>
      </c>
      <c r="R63" s="62">
        <v>0</v>
      </c>
      <c r="S63" s="63">
        <v>15</v>
      </c>
      <c r="T63" s="63">
        <v>10</v>
      </c>
      <c r="U63" s="65">
        <v>1</v>
      </c>
      <c r="V63" s="160"/>
      <c r="W63" s="139"/>
      <c r="X63" s="139"/>
      <c r="Y63" s="140"/>
      <c r="Z63" s="160"/>
      <c r="AA63" s="139"/>
      <c r="AB63" s="139"/>
      <c r="AC63" s="161"/>
      <c r="AD63" s="160"/>
      <c r="AE63" s="139"/>
      <c r="AF63" s="139"/>
      <c r="AG63" s="161"/>
      <c r="AH63" s="71" t="s">
        <v>87</v>
      </c>
    </row>
    <row r="64" spans="1:34" ht="12.75" customHeight="1" x14ac:dyDescent="0.2">
      <c r="A64" s="54">
        <v>45</v>
      </c>
      <c r="B64" s="159" t="s">
        <v>91</v>
      </c>
      <c r="C64" s="62">
        <v>0</v>
      </c>
      <c r="D64" s="63">
        <v>45</v>
      </c>
      <c r="E64" s="64">
        <v>45</v>
      </c>
      <c r="F64" s="62">
        <v>45</v>
      </c>
      <c r="G64" s="63">
        <f t="shared" si="14"/>
        <v>30</v>
      </c>
      <c r="H64" s="63">
        <f t="shared" ref="H64:H72" si="15">$B$8*I64</f>
        <v>75</v>
      </c>
      <c r="I64" s="65">
        <f t="shared" ref="I64:I72" si="16">SUM(M64,Q64,U64,Y64,AC64,AG64)</f>
        <v>3</v>
      </c>
      <c r="J64" s="160"/>
      <c r="K64" s="139"/>
      <c r="L64" s="139"/>
      <c r="M64" s="140"/>
      <c r="N64" s="62">
        <v>0</v>
      </c>
      <c r="O64" s="63">
        <v>15</v>
      </c>
      <c r="P64" s="63">
        <v>10</v>
      </c>
      <c r="Q64" s="65">
        <v>1</v>
      </c>
      <c r="R64" s="62">
        <v>0</v>
      </c>
      <c r="S64" s="63">
        <v>15</v>
      </c>
      <c r="T64" s="63">
        <v>10</v>
      </c>
      <c r="U64" s="65">
        <v>1</v>
      </c>
      <c r="V64" s="62">
        <v>0</v>
      </c>
      <c r="W64" s="63">
        <v>15</v>
      </c>
      <c r="X64" s="63">
        <v>10</v>
      </c>
      <c r="Y64" s="65">
        <v>1</v>
      </c>
      <c r="Z64" s="160"/>
      <c r="AA64" s="139"/>
      <c r="AB64" s="139"/>
      <c r="AC64" s="161"/>
      <c r="AD64" s="160"/>
      <c r="AE64" s="139"/>
      <c r="AF64" s="139"/>
      <c r="AG64" s="161"/>
      <c r="AH64" s="71" t="s">
        <v>92</v>
      </c>
    </row>
    <row r="65" spans="1:34" ht="12.75" customHeight="1" x14ac:dyDescent="0.2">
      <c r="A65" s="54">
        <v>46</v>
      </c>
      <c r="B65" s="159" t="s">
        <v>93</v>
      </c>
      <c r="C65" s="62">
        <v>0</v>
      </c>
      <c r="D65" s="63">
        <v>15</v>
      </c>
      <c r="E65" s="64">
        <v>15</v>
      </c>
      <c r="F65" s="62">
        <v>15</v>
      </c>
      <c r="G65" s="63">
        <f t="shared" si="14"/>
        <v>10</v>
      </c>
      <c r="H65" s="63">
        <f t="shared" si="15"/>
        <v>25</v>
      </c>
      <c r="I65" s="65">
        <f t="shared" si="16"/>
        <v>1</v>
      </c>
      <c r="J65" s="160"/>
      <c r="K65" s="139"/>
      <c r="L65" s="139"/>
      <c r="M65" s="140"/>
      <c r="N65" s="160"/>
      <c r="O65" s="139"/>
      <c r="P65" s="139"/>
      <c r="Q65" s="140"/>
      <c r="R65" s="160"/>
      <c r="S65" s="139"/>
      <c r="T65" s="139"/>
      <c r="U65" s="140"/>
      <c r="V65" s="62">
        <v>0</v>
      </c>
      <c r="W65" s="63">
        <v>15</v>
      </c>
      <c r="X65" s="63">
        <v>10</v>
      </c>
      <c r="Y65" s="65">
        <v>1</v>
      </c>
      <c r="Z65" s="66"/>
      <c r="AA65" s="67"/>
      <c r="AB65" s="67"/>
      <c r="AC65" s="108"/>
      <c r="AD65" s="160"/>
      <c r="AE65" s="139"/>
      <c r="AF65" s="139"/>
      <c r="AG65" s="161"/>
      <c r="AH65" s="71" t="s">
        <v>42</v>
      </c>
    </row>
    <row r="66" spans="1:34" ht="12.75" customHeight="1" x14ac:dyDescent="0.2">
      <c r="A66" s="54">
        <v>47</v>
      </c>
      <c r="B66" s="159" t="s">
        <v>94</v>
      </c>
      <c r="C66" s="62">
        <v>0</v>
      </c>
      <c r="D66" s="63">
        <v>30</v>
      </c>
      <c r="E66" s="64">
        <v>30</v>
      </c>
      <c r="F66" s="62">
        <v>30</v>
      </c>
      <c r="G66" s="63">
        <v>20</v>
      </c>
      <c r="H66" s="63">
        <f t="shared" si="15"/>
        <v>50</v>
      </c>
      <c r="I66" s="65">
        <f t="shared" si="16"/>
        <v>2</v>
      </c>
      <c r="J66" s="160"/>
      <c r="K66" s="139"/>
      <c r="L66" s="139"/>
      <c r="M66" s="140"/>
      <c r="N66" s="160"/>
      <c r="O66" s="139"/>
      <c r="P66" s="139"/>
      <c r="Q66" s="140"/>
      <c r="R66" s="62">
        <v>0</v>
      </c>
      <c r="S66" s="63">
        <v>15</v>
      </c>
      <c r="T66" s="63">
        <v>10</v>
      </c>
      <c r="U66" s="65">
        <v>1</v>
      </c>
      <c r="V66" s="62">
        <v>0</v>
      </c>
      <c r="W66" s="63">
        <v>15</v>
      </c>
      <c r="X66" s="63">
        <v>10</v>
      </c>
      <c r="Y66" s="65">
        <v>1</v>
      </c>
      <c r="Z66" s="160"/>
      <c r="AA66" s="139"/>
      <c r="AB66" s="139"/>
      <c r="AC66" s="161"/>
      <c r="AD66" s="66"/>
      <c r="AE66" s="67"/>
      <c r="AF66" s="67"/>
      <c r="AG66" s="108"/>
      <c r="AH66" s="71" t="s">
        <v>95</v>
      </c>
    </row>
    <row r="67" spans="1:34" ht="11.65" customHeight="1" x14ac:dyDescent="0.2">
      <c r="A67" s="162">
        <v>48</v>
      </c>
      <c r="B67" s="107" t="s">
        <v>96</v>
      </c>
      <c r="C67" s="62">
        <v>0</v>
      </c>
      <c r="D67" s="63">
        <v>30</v>
      </c>
      <c r="E67" s="64">
        <f t="shared" ref="E67:E72" si="17">SUM(C67:D67)</f>
        <v>30</v>
      </c>
      <c r="F67" s="62">
        <v>30</v>
      </c>
      <c r="G67" s="163">
        <v>20</v>
      </c>
      <c r="H67" s="163">
        <f t="shared" si="15"/>
        <v>50</v>
      </c>
      <c r="I67" s="164">
        <f t="shared" si="16"/>
        <v>2</v>
      </c>
      <c r="J67" s="66"/>
      <c r="K67" s="67"/>
      <c r="L67" s="67"/>
      <c r="M67" s="68"/>
      <c r="N67" s="66"/>
      <c r="O67" s="67"/>
      <c r="P67" s="67"/>
      <c r="Q67" s="68"/>
      <c r="R67" s="62">
        <v>0</v>
      </c>
      <c r="S67" s="63">
        <v>15</v>
      </c>
      <c r="T67" s="63">
        <v>10</v>
      </c>
      <c r="U67" s="65">
        <v>1</v>
      </c>
      <c r="V67" s="62">
        <v>0</v>
      </c>
      <c r="W67" s="63">
        <v>15</v>
      </c>
      <c r="X67" s="63">
        <v>10</v>
      </c>
      <c r="Y67" s="65">
        <v>1</v>
      </c>
      <c r="Z67" s="66"/>
      <c r="AA67" s="67"/>
      <c r="AB67" s="67"/>
      <c r="AC67" s="108"/>
      <c r="AD67" s="66"/>
      <c r="AE67" s="67"/>
      <c r="AF67" s="67"/>
      <c r="AG67" s="108"/>
      <c r="AH67" s="71" t="s">
        <v>95</v>
      </c>
    </row>
    <row r="68" spans="1:34" ht="11.65" customHeight="1" x14ac:dyDescent="0.2">
      <c r="A68" s="162">
        <v>49</v>
      </c>
      <c r="B68" s="107" t="s">
        <v>97</v>
      </c>
      <c r="C68" s="62">
        <v>0</v>
      </c>
      <c r="D68" s="63">
        <v>15</v>
      </c>
      <c r="E68" s="64">
        <f t="shared" si="17"/>
        <v>15</v>
      </c>
      <c r="F68" s="62">
        <v>15</v>
      </c>
      <c r="G68" s="63">
        <f>H68-F68</f>
        <v>10</v>
      </c>
      <c r="H68" s="63">
        <f t="shared" si="15"/>
        <v>25</v>
      </c>
      <c r="I68" s="65">
        <f t="shared" si="16"/>
        <v>1</v>
      </c>
      <c r="J68" s="66"/>
      <c r="K68" s="67"/>
      <c r="L68" s="67"/>
      <c r="M68" s="68"/>
      <c r="N68" s="66"/>
      <c r="O68" s="67"/>
      <c r="P68" s="67"/>
      <c r="Q68" s="68"/>
      <c r="R68" s="66"/>
      <c r="S68" s="67"/>
      <c r="T68" s="67"/>
      <c r="U68" s="68"/>
      <c r="V68" s="66"/>
      <c r="W68" s="67"/>
      <c r="X68" s="67"/>
      <c r="Y68" s="68"/>
      <c r="Z68" s="62">
        <v>0</v>
      </c>
      <c r="AA68" s="63">
        <v>15</v>
      </c>
      <c r="AB68" s="63">
        <v>10</v>
      </c>
      <c r="AC68" s="65">
        <v>1</v>
      </c>
      <c r="AD68" s="66"/>
      <c r="AE68" s="67"/>
      <c r="AF68" s="67"/>
      <c r="AG68" s="108"/>
      <c r="AH68" s="71" t="s">
        <v>49</v>
      </c>
    </row>
    <row r="69" spans="1:34" ht="11.65" customHeight="1" x14ac:dyDescent="0.2">
      <c r="A69" s="162">
        <v>50</v>
      </c>
      <c r="B69" s="107" t="s">
        <v>98</v>
      </c>
      <c r="C69" s="62">
        <v>0</v>
      </c>
      <c r="D69" s="63">
        <v>15</v>
      </c>
      <c r="E69" s="64">
        <f t="shared" si="17"/>
        <v>15</v>
      </c>
      <c r="F69" s="62">
        <v>15</v>
      </c>
      <c r="G69" s="63">
        <f>H69-F69</f>
        <v>10</v>
      </c>
      <c r="H69" s="63">
        <f t="shared" si="15"/>
        <v>25</v>
      </c>
      <c r="I69" s="65">
        <f t="shared" si="16"/>
        <v>1</v>
      </c>
      <c r="J69" s="66"/>
      <c r="K69" s="67"/>
      <c r="L69" s="67"/>
      <c r="M69" s="68"/>
      <c r="N69" s="66"/>
      <c r="O69" s="67"/>
      <c r="P69" s="67"/>
      <c r="Q69" s="68"/>
      <c r="R69" s="66"/>
      <c r="S69" s="67"/>
      <c r="T69" s="67"/>
      <c r="U69" s="68"/>
      <c r="V69" s="66"/>
      <c r="W69" s="67"/>
      <c r="X69" s="67"/>
      <c r="Y69" s="68"/>
      <c r="Z69" s="66"/>
      <c r="AA69" s="67"/>
      <c r="AB69" s="67"/>
      <c r="AC69" s="68"/>
      <c r="AD69" s="62">
        <v>0</v>
      </c>
      <c r="AE69" s="63">
        <v>15</v>
      </c>
      <c r="AF69" s="63">
        <v>10</v>
      </c>
      <c r="AG69" s="65">
        <v>1</v>
      </c>
      <c r="AH69" s="71" t="s">
        <v>51</v>
      </c>
    </row>
    <row r="70" spans="1:34" ht="11.65" customHeight="1" x14ac:dyDescent="0.2">
      <c r="A70" s="162">
        <v>51</v>
      </c>
      <c r="B70" s="111" t="s">
        <v>99</v>
      </c>
      <c r="C70" s="62">
        <v>0</v>
      </c>
      <c r="D70" s="63">
        <v>15</v>
      </c>
      <c r="E70" s="64">
        <f t="shared" si="17"/>
        <v>15</v>
      </c>
      <c r="F70" s="62">
        <v>15</v>
      </c>
      <c r="G70" s="63">
        <f>H70-F70</f>
        <v>10</v>
      </c>
      <c r="H70" s="63">
        <f t="shared" si="15"/>
        <v>25</v>
      </c>
      <c r="I70" s="65">
        <f t="shared" si="16"/>
        <v>1</v>
      </c>
      <c r="J70" s="66"/>
      <c r="K70" s="67"/>
      <c r="L70" s="67"/>
      <c r="M70" s="68"/>
      <c r="N70" s="66"/>
      <c r="O70" s="67"/>
      <c r="P70" s="67"/>
      <c r="Q70" s="68"/>
      <c r="R70" s="66"/>
      <c r="S70" s="67"/>
      <c r="T70" s="67"/>
      <c r="U70" s="68"/>
      <c r="V70" s="66"/>
      <c r="W70" s="67"/>
      <c r="X70" s="67"/>
      <c r="Y70" s="68"/>
      <c r="Z70" s="62">
        <v>0</v>
      </c>
      <c r="AA70" s="63">
        <v>15</v>
      </c>
      <c r="AB70" s="63">
        <v>10</v>
      </c>
      <c r="AC70" s="65">
        <v>1</v>
      </c>
      <c r="AD70" s="66"/>
      <c r="AE70" s="67"/>
      <c r="AF70" s="67"/>
      <c r="AG70" s="68"/>
      <c r="AH70" s="71" t="s">
        <v>49</v>
      </c>
    </row>
    <row r="71" spans="1:34" ht="11.65" customHeight="1" x14ac:dyDescent="0.2">
      <c r="A71" s="162">
        <v>52</v>
      </c>
      <c r="B71" s="110" t="s">
        <v>100</v>
      </c>
      <c r="C71" s="62">
        <v>0</v>
      </c>
      <c r="D71" s="63">
        <v>30</v>
      </c>
      <c r="E71" s="64">
        <f t="shared" si="17"/>
        <v>30</v>
      </c>
      <c r="F71" s="62">
        <v>30</v>
      </c>
      <c r="G71" s="63">
        <f>H71-F71</f>
        <v>20</v>
      </c>
      <c r="H71" s="63">
        <f t="shared" si="15"/>
        <v>50</v>
      </c>
      <c r="I71" s="65">
        <f t="shared" si="16"/>
        <v>2</v>
      </c>
      <c r="J71" s="66"/>
      <c r="K71" s="67"/>
      <c r="L71" s="67"/>
      <c r="M71" s="68"/>
      <c r="N71" s="66"/>
      <c r="O71" s="67"/>
      <c r="P71" s="67"/>
      <c r="Q71" s="68"/>
      <c r="R71" s="66"/>
      <c r="S71" s="67"/>
      <c r="T71" s="67"/>
      <c r="U71" s="68"/>
      <c r="V71" s="66"/>
      <c r="W71" s="67"/>
      <c r="X71" s="67"/>
      <c r="Y71" s="68"/>
      <c r="Z71" s="66"/>
      <c r="AA71" s="67"/>
      <c r="AB71" s="67"/>
      <c r="AC71" s="68"/>
      <c r="AD71" s="62">
        <v>0</v>
      </c>
      <c r="AE71" s="63">
        <v>30</v>
      </c>
      <c r="AF71" s="63">
        <v>20</v>
      </c>
      <c r="AG71" s="65">
        <v>2</v>
      </c>
      <c r="AH71" s="71" t="s">
        <v>51</v>
      </c>
    </row>
    <row r="72" spans="1:34" ht="13.5" customHeight="1" thickBot="1" x14ac:dyDescent="0.25">
      <c r="A72" s="162">
        <v>53</v>
      </c>
      <c r="B72" s="93" t="s">
        <v>101</v>
      </c>
      <c r="C72" s="73">
        <v>0</v>
      </c>
      <c r="D72" s="74">
        <v>15</v>
      </c>
      <c r="E72" s="75">
        <f t="shared" si="17"/>
        <v>15</v>
      </c>
      <c r="F72" s="73">
        <v>15</v>
      </c>
      <c r="G72" s="74">
        <f>H72-F72</f>
        <v>10</v>
      </c>
      <c r="H72" s="74">
        <f t="shared" si="15"/>
        <v>25</v>
      </c>
      <c r="I72" s="76">
        <f t="shared" si="16"/>
        <v>1</v>
      </c>
      <c r="J72" s="77"/>
      <c r="K72" s="78"/>
      <c r="L72" s="78"/>
      <c r="M72" s="79"/>
      <c r="N72" s="77"/>
      <c r="O72" s="78"/>
      <c r="P72" s="78"/>
      <c r="Q72" s="79"/>
      <c r="R72" s="77"/>
      <c r="S72" s="78"/>
      <c r="T72" s="78"/>
      <c r="U72" s="79"/>
      <c r="V72" s="77"/>
      <c r="W72" s="78"/>
      <c r="X72" s="78"/>
      <c r="Y72" s="79"/>
      <c r="Z72" s="77"/>
      <c r="AA72" s="78"/>
      <c r="AB72" s="78"/>
      <c r="AC72" s="79"/>
      <c r="AD72" s="73">
        <v>0</v>
      </c>
      <c r="AE72" s="74">
        <v>15</v>
      </c>
      <c r="AF72" s="74">
        <v>10</v>
      </c>
      <c r="AG72" s="76">
        <v>1</v>
      </c>
      <c r="AH72" s="80" t="s">
        <v>51</v>
      </c>
    </row>
    <row r="73" spans="1:34" ht="13.5" customHeight="1" thickBot="1" x14ac:dyDescent="0.25">
      <c r="A73" s="81"/>
      <c r="B73" s="165" t="s">
        <v>60</v>
      </c>
      <c r="C73" s="83">
        <f t="shared" ref="C73:AG73" si="18">SUM(C60:C72)</f>
        <v>15</v>
      </c>
      <c r="D73" s="83">
        <f t="shared" si="18"/>
        <v>315</v>
      </c>
      <c r="E73" s="83">
        <f t="shared" si="18"/>
        <v>330</v>
      </c>
      <c r="F73" s="83">
        <f t="shared" si="18"/>
        <v>330</v>
      </c>
      <c r="G73" s="83">
        <f t="shared" si="18"/>
        <v>220</v>
      </c>
      <c r="H73" s="83">
        <f t="shared" si="18"/>
        <v>550</v>
      </c>
      <c r="I73" s="84">
        <f t="shared" si="18"/>
        <v>22</v>
      </c>
      <c r="J73" s="83">
        <f t="shared" si="18"/>
        <v>15</v>
      </c>
      <c r="K73" s="83">
        <f t="shared" si="18"/>
        <v>30</v>
      </c>
      <c r="L73" s="83">
        <f t="shared" si="18"/>
        <v>30</v>
      </c>
      <c r="M73" s="84">
        <f t="shared" si="18"/>
        <v>3</v>
      </c>
      <c r="N73" s="83">
        <f t="shared" si="18"/>
        <v>0</v>
      </c>
      <c r="O73" s="83">
        <f t="shared" si="18"/>
        <v>60</v>
      </c>
      <c r="P73" s="83">
        <f t="shared" si="18"/>
        <v>40</v>
      </c>
      <c r="Q73" s="84">
        <f t="shared" si="18"/>
        <v>4</v>
      </c>
      <c r="R73" s="83">
        <f t="shared" si="18"/>
        <v>0</v>
      </c>
      <c r="S73" s="83">
        <f t="shared" si="18"/>
        <v>75</v>
      </c>
      <c r="T73" s="83">
        <f t="shared" si="18"/>
        <v>50</v>
      </c>
      <c r="U73" s="84">
        <f t="shared" si="18"/>
        <v>5</v>
      </c>
      <c r="V73" s="83">
        <f t="shared" si="18"/>
        <v>0</v>
      </c>
      <c r="W73" s="83">
        <f t="shared" si="18"/>
        <v>60</v>
      </c>
      <c r="X73" s="83">
        <f t="shared" si="18"/>
        <v>40</v>
      </c>
      <c r="Y73" s="84">
        <f t="shared" si="18"/>
        <v>4</v>
      </c>
      <c r="Z73" s="83">
        <f t="shared" si="18"/>
        <v>0</v>
      </c>
      <c r="AA73" s="83">
        <f t="shared" si="18"/>
        <v>30</v>
      </c>
      <c r="AB73" s="83">
        <f t="shared" si="18"/>
        <v>20</v>
      </c>
      <c r="AC73" s="84">
        <f t="shared" si="18"/>
        <v>2</v>
      </c>
      <c r="AD73" s="83">
        <f t="shared" si="18"/>
        <v>0</v>
      </c>
      <c r="AE73" s="83">
        <f t="shared" si="18"/>
        <v>60</v>
      </c>
      <c r="AF73" s="83">
        <f t="shared" si="18"/>
        <v>40</v>
      </c>
      <c r="AG73" s="98">
        <f t="shared" si="18"/>
        <v>4</v>
      </c>
      <c r="AH73" s="99"/>
    </row>
    <row r="74" spans="1:34" ht="13.5" customHeight="1" thickBot="1" x14ac:dyDescent="0.25">
      <c r="A74" s="86" t="s">
        <v>102</v>
      </c>
      <c r="B74" s="100" t="s">
        <v>103</v>
      </c>
      <c r="C74" s="166"/>
      <c r="D74" s="166"/>
      <c r="E74" s="166"/>
      <c r="F74" s="166"/>
      <c r="G74" s="166"/>
      <c r="H74" s="166"/>
      <c r="I74" s="167"/>
      <c r="J74" s="168"/>
      <c r="K74" s="166"/>
      <c r="L74" s="166"/>
      <c r="M74" s="169"/>
      <c r="N74" s="166"/>
      <c r="O74" s="166"/>
      <c r="P74" s="166"/>
      <c r="Q74" s="169"/>
      <c r="R74" s="166"/>
      <c r="S74" s="166"/>
      <c r="T74" s="166"/>
      <c r="U74" s="169"/>
      <c r="V74" s="166"/>
      <c r="W74" s="166"/>
      <c r="X74" s="166"/>
      <c r="Y74" s="169"/>
      <c r="Z74" s="166"/>
      <c r="AA74" s="166"/>
      <c r="AB74" s="166"/>
      <c r="AC74" s="169"/>
      <c r="AD74" s="166"/>
      <c r="AE74" s="166"/>
      <c r="AF74" s="166"/>
      <c r="AG74" s="169"/>
      <c r="AH74" s="170"/>
    </row>
    <row r="75" spans="1:34" ht="13.5" customHeight="1" thickBot="1" x14ac:dyDescent="0.25">
      <c r="A75" s="171" t="s">
        <v>104</v>
      </c>
      <c r="B75" s="46" t="s">
        <v>105</v>
      </c>
      <c r="C75" s="51"/>
      <c r="D75" s="51"/>
      <c r="E75" s="51"/>
      <c r="F75" s="51"/>
      <c r="G75" s="51"/>
      <c r="H75" s="51"/>
      <c r="I75" s="172"/>
      <c r="J75" s="50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103"/>
      <c r="AD75" s="51"/>
      <c r="AE75" s="51"/>
      <c r="AF75" s="51"/>
      <c r="AG75" s="103"/>
      <c r="AH75" s="153"/>
    </row>
    <row r="76" spans="1:34" ht="12.2" customHeight="1" x14ac:dyDescent="0.2">
      <c r="A76" s="86" t="s">
        <v>106</v>
      </c>
      <c r="B76" s="118" t="s">
        <v>107</v>
      </c>
      <c r="C76" s="56">
        <v>15</v>
      </c>
      <c r="D76" s="57">
        <v>0</v>
      </c>
      <c r="E76" s="58">
        <f>SUM(C76:D76)</f>
        <v>15</v>
      </c>
      <c r="F76" s="56">
        <v>15</v>
      </c>
      <c r="G76" s="57">
        <f>H76-F76</f>
        <v>35</v>
      </c>
      <c r="H76" s="57">
        <f>$B$8*I76</f>
        <v>50</v>
      </c>
      <c r="I76" s="59">
        <f>SUM(M76,Q76,U76,Y76,AC76,AG76)</f>
        <v>2</v>
      </c>
      <c r="J76" s="88"/>
      <c r="K76" s="89"/>
      <c r="L76" s="89"/>
      <c r="M76" s="173"/>
      <c r="N76" s="88"/>
      <c r="O76" s="89"/>
      <c r="P76" s="89"/>
      <c r="Q76" s="173"/>
      <c r="R76" s="88"/>
      <c r="S76" s="89"/>
      <c r="T76" s="89"/>
      <c r="U76" s="173"/>
      <c r="V76" s="88"/>
      <c r="W76" s="89"/>
      <c r="X76" s="89"/>
      <c r="Y76" s="173"/>
      <c r="Z76" s="88"/>
      <c r="AA76" s="89"/>
      <c r="AB76" s="89"/>
      <c r="AC76" s="105"/>
      <c r="AD76" s="56">
        <v>15</v>
      </c>
      <c r="AE76" s="57">
        <v>0</v>
      </c>
      <c r="AF76" s="57">
        <v>35</v>
      </c>
      <c r="AG76" s="59">
        <v>2</v>
      </c>
      <c r="AH76" s="137" t="s">
        <v>51</v>
      </c>
    </row>
    <row r="77" spans="1:34" ht="11.65" customHeight="1" x14ac:dyDescent="0.2">
      <c r="A77" s="86" t="s">
        <v>108</v>
      </c>
      <c r="B77" s="107" t="s">
        <v>109</v>
      </c>
      <c r="C77" s="62">
        <v>60</v>
      </c>
      <c r="D77" s="63">
        <v>90</v>
      </c>
      <c r="E77" s="64">
        <f>SUM(C77:D77)</f>
        <v>150</v>
      </c>
      <c r="F77" s="62">
        <v>150</v>
      </c>
      <c r="G77" s="63">
        <f>H77-F77</f>
        <v>100</v>
      </c>
      <c r="H77" s="63">
        <f>$B$8*I77</f>
        <v>250</v>
      </c>
      <c r="I77" s="65">
        <f>SUM(M77,Q77,U77,Y77,AC77,AG77)</f>
        <v>10</v>
      </c>
      <c r="J77" s="66"/>
      <c r="K77" s="67"/>
      <c r="L77" s="67"/>
      <c r="M77" s="138"/>
      <c r="N77" s="66"/>
      <c r="O77" s="67"/>
      <c r="P77" s="67"/>
      <c r="Q77" s="138"/>
      <c r="R77" s="66"/>
      <c r="S77" s="67"/>
      <c r="T77" s="67"/>
      <c r="U77" s="138"/>
      <c r="V77" s="66"/>
      <c r="W77" s="67"/>
      <c r="X77" s="67"/>
      <c r="Y77" s="138"/>
      <c r="Z77" s="62">
        <v>30</v>
      </c>
      <c r="AA77" s="63">
        <v>30</v>
      </c>
      <c r="AB77" s="63">
        <v>40</v>
      </c>
      <c r="AC77" s="65">
        <v>4</v>
      </c>
      <c r="AD77" s="62">
        <v>30</v>
      </c>
      <c r="AE77" s="63">
        <v>60</v>
      </c>
      <c r="AF77" s="63">
        <v>60</v>
      </c>
      <c r="AG77" s="65">
        <v>6</v>
      </c>
      <c r="AH77" s="92" t="s">
        <v>21</v>
      </c>
    </row>
    <row r="78" spans="1:34" ht="13.5" customHeight="1" thickBot="1" x14ac:dyDescent="0.25">
      <c r="A78" s="86" t="s">
        <v>110</v>
      </c>
      <c r="B78" s="93" t="s">
        <v>111</v>
      </c>
      <c r="C78" s="73">
        <v>0</v>
      </c>
      <c r="D78" s="74">
        <v>80</v>
      </c>
      <c r="E78" s="75">
        <f>SUM(C78:D78)</f>
        <v>80</v>
      </c>
      <c r="F78" s="73">
        <v>80</v>
      </c>
      <c r="G78" s="74">
        <f>H78-F78</f>
        <v>45</v>
      </c>
      <c r="H78" s="74">
        <f>$B$8*I78</f>
        <v>125</v>
      </c>
      <c r="I78" s="76">
        <f>SUM(M78,Q78,U78,Y78,AC78,AG78)</f>
        <v>5</v>
      </c>
      <c r="J78" s="77"/>
      <c r="K78" s="78"/>
      <c r="L78" s="78"/>
      <c r="M78" s="141"/>
      <c r="N78" s="77"/>
      <c r="O78" s="78"/>
      <c r="P78" s="78"/>
      <c r="Q78" s="141"/>
      <c r="R78" s="77"/>
      <c r="S78" s="78"/>
      <c r="T78" s="78"/>
      <c r="U78" s="141"/>
      <c r="V78" s="77"/>
      <c r="W78" s="142"/>
      <c r="X78" s="142"/>
      <c r="Y78" s="174"/>
      <c r="Z78" s="73">
        <v>0</v>
      </c>
      <c r="AA78" s="74">
        <v>40</v>
      </c>
      <c r="AB78" s="74">
        <v>10</v>
      </c>
      <c r="AC78" s="76">
        <v>2</v>
      </c>
      <c r="AD78" s="73">
        <v>0</v>
      </c>
      <c r="AE78" s="74">
        <v>40</v>
      </c>
      <c r="AF78" s="74">
        <v>35</v>
      </c>
      <c r="AG78" s="76">
        <v>3</v>
      </c>
      <c r="AH78" s="80" t="s">
        <v>112</v>
      </c>
    </row>
    <row r="79" spans="1:34" ht="13.5" customHeight="1" thickBot="1" x14ac:dyDescent="0.25">
      <c r="A79" s="81"/>
      <c r="B79" s="82" t="s">
        <v>26</v>
      </c>
      <c r="C79" s="83">
        <f t="shared" ref="C79:I79" si="19">SUM(C76:C78)</f>
        <v>75</v>
      </c>
      <c r="D79" s="83">
        <f t="shared" si="19"/>
        <v>170</v>
      </c>
      <c r="E79" s="83">
        <f t="shared" si="19"/>
        <v>245</v>
      </c>
      <c r="F79" s="83">
        <f t="shared" si="19"/>
        <v>245</v>
      </c>
      <c r="G79" s="83">
        <f t="shared" si="19"/>
        <v>180</v>
      </c>
      <c r="H79" s="83">
        <f t="shared" si="19"/>
        <v>425</v>
      </c>
      <c r="I79" s="84">
        <f t="shared" si="19"/>
        <v>17</v>
      </c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83">
        <f t="shared" ref="Z79:AG79" si="20">SUM(Z76:Z78)</f>
        <v>30</v>
      </c>
      <c r="AA79" s="83">
        <f t="shared" si="20"/>
        <v>70</v>
      </c>
      <c r="AB79" s="83">
        <f t="shared" si="20"/>
        <v>50</v>
      </c>
      <c r="AC79" s="84">
        <f t="shared" si="20"/>
        <v>6</v>
      </c>
      <c r="AD79" s="83">
        <f t="shared" si="20"/>
        <v>45</v>
      </c>
      <c r="AE79" s="83">
        <f t="shared" si="20"/>
        <v>100</v>
      </c>
      <c r="AF79" s="83">
        <f t="shared" si="20"/>
        <v>130</v>
      </c>
      <c r="AG79" s="98">
        <f t="shared" si="20"/>
        <v>11</v>
      </c>
      <c r="AH79" s="99"/>
    </row>
    <row r="80" spans="1:34" ht="13.5" customHeight="1" thickBot="1" x14ac:dyDescent="0.25">
      <c r="A80" s="171" t="s">
        <v>113</v>
      </c>
      <c r="B80" s="46" t="s">
        <v>114</v>
      </c>
      <c r="C80" s="51"/>
      <c r="D80" s="51"/>
      <c r="E80" s="51"/>
      <c r="F80" s="51"/>
      <c r="G80" s="51"/>
      <c r="H80" s="51"/>
      <c r="I80" s="175"/>
      <c r="J80" s="50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103"/>
      <c r="AD80" s="51"/>
      <c r="AE80" s="51"/>
      <c r="AF80" s="51"/>
      <c r="AG80" s="52"/>
      <c r="AH80" s="153"/>
    </row>
    <row r="81" spans="1:34" ht="12.2" customHeight="1" x14ac:dyDescent="0.2">
      <c r="A81" s="86" t="s">
        <v>115</v>
      </c>
      <c r="B81" s="176" t="s">
        <v>116</v>
      </c>
      <c r="C81" s="56">
        <v>15</v>
      </c>
      <c r="D81" s="57">
        <v>0</v>
      </c>
      <c r="E81" s="58">
        <f>SUM(C81:D81)</f>
        <v>15</v>
      </c>
      <c r="F81" s="56">
        <v>15</v>
      </c>
      <c r="G81" s="57">
        <f>H81-F81</f>
        <v>35</v>
      </c>
      <c r="H81" s="57">
        <f>$B$8*I81</f>
        <v>50</v>
      </c>
      <c r="I81" s="59">
        <f>SUM(M81,Q81,U81,Y81,AC81,AG81)</f>
        <v>2</v>
      </c>
      <c r="J81" s="88"/>
      <c r="K81" s="89"/>
      <c r="L81" s="89"/>
      <c r="M81" s="173"/>
      <c r="N81" s="88"/>
      <c r="O81" s="89"/>
      <c r="P81" s="89"/>
      <c r="Q81" s="173"/>
      <c r="R81" s="88"/>
      <c r="S81" s="89"/>
      <c r="T81" s="89"/>
      <c r="U81" s="173"/>
      <c r="V81" s="88"/>
      <c r="W81" s="89"/>
      <c r="X81" s="89"/>
      <c r="Y81" s="173"/>
      <c r="Z81" s="88"/>
      <c r="AA81" s="89"/>
      <c r="AB81" s="89"/>
      <c r="AC81" s="105"/>
      <c r="AD81" s="56">
        <v>15</v>
      </c>
      <c r="AE81" s="57">
        <v>0</v>
      </c>
      <c r="AF81" s="57">
        <v>35</v>
      </c>
      <c r="AG81" s="59">
        <v>2</v>
      </c>
      <c r="AH81" s="137" t="s">
        <v>51</v>
      </c>
    </row>
    <row r="82" spans="1:34" ht="11.65" customHeight="1" x14ac:dyDescent="0.2">
      <c r="A82" s="86" t="s">
        <v>117</v>
      </c>
      <c r="B82" s="177" t="s">
        <v>118</v>
      </c>
      <c r="C82" s="62">
        <v>30</v>
      </c>
      <c r="D82" s="63">
        <v>60</v>
      </c>
      <c r="E82" s="64">
        <f>SUM(C82:D82)</f>
        <v>90</v>
      </c>
      <c r="F82" s="62">
        <v>90</v>
      </c>
      <c r="G82" s="63">
        <f>H82-F82</f>
        <v>160</v>
      </c>
      <c r="H82" s="63">
        <f>$B$8*I82</f>
        <v>250</v>
      </c>
      <c r="I82" s="65">
        <f>SUM(M82,Q82,U82,Y82,AC82,AG82)</f>
        <v>10</v>
      </c>
      <c r="J82" s="66"/>
      <c r="K82" s="67"/>
      <c r="L82" s="67"/>
      <c r="M82" s="138"/>
      <c r="N82" s="66"/>
      <c r="O82" s="67"/>
      <c r="P82" s="67"/>
      <c r="Q82" s="138"/>
      <c r="R82" s="66"/>
      <c r="S82" s="67"/>
      <c r="T82" s="67"/>
      <c r="U82" s="138"/>
      <c r="V82" s="66"/>
      <c r="W82" s="67"/>
      <c r="X82" s="67"/>
      <c r="Y82" s="138"/>
      <c r="Z82" s="62">
        <v>15</v>
      </c>
      <c r="AA82" s="63">
        <v>30</v>
      </c>
      <c r="AB82" s="63">
        <v>55</v>
      </c>
      <c r="AC82" s="65">
        <v>4</v>
      </c>
      <c r="AD82" s="62">
        <v>15</v>
      </c>
      <c r="AE82" s="63">
        <v>30</v>
      </c>
      <c r="AF82" s="63">
        <v>105</v>
      </c>
      <c r="AG82" s="65">
        <v>6</v>
      </c>
      <c r="AH82" s="92" t="s">
        <v>21</v>
      </c>
    </row>
    <row r="83" spans="1:34" ht="13.5" customHeight="1" thickBot="1" x14ac:dyDescent="0.25">
      <c r="A83" s="86" t="s">
        <v>119</v>
      </c>
      <c r="B83" s="93" t="s">
        <v>111</v>
      </c>
      <c r="C83" s="73">
        <v>0</v>
      </c>
      <c r="D83" s="74">
        <v>80</v>
      </c>
      <c r="E83" s="75">
        <f>SUM(C83:D83)</f>
        <v>80</v>
      </c>
      <c r="F83" s="73">
        <v>80</v>
      </c>
      <c r="G83" s="74">
        <f>H83-F83</f>
        <v>45</v>
      </c>
      <c r="H83" s="74">
        <f>$B$8*I83</f>
        <v>125</v>
      </c>
      <c r="I83" s="76">
        <f>SUM(M83,Q83,U83,Y83,AC83,AG83)</f>
        <v>5</v>
      </c>
      <c r="J83" s="77"/>
      <c r="K83" s="78"/>
      <c r="L83" s="78"/>
      <c r="M83" s="141"/>
      <c r="N83" s="77"/>
      <c r="O83" s="78"/>
      <c r="P83" s="78"/>
      <c r="Q83" s="141"/>
      <c r="R83" s="77"/>
      <c r="S83" s="78"/>
      <c r="T83" s="78"/>
      <c r="U83" s="141"/>
      <c r="V83" s="77"/>
      <c r="W83" s="142"/>
      <c r="X83" s="142"/>
      <c r="Y83" s="174"/>
      <c r="Z83" s="73">
        <v>0</v>
      </c>
      <c r="AA83" s="74">
        <v>40</v>
      </c>
      <c r="AB83" s="74">
        <v>10</v>
      </c>
      <c r="AC83" s="76">
        <v>2</v>
      </c>
      <c r="AD83" s="73">
        <v>0</v>
      </c>
      <c r="AE83" s="74">
        <v>40</v>
      </c>
      <c r="AF83" s="74">
        <v>35</v>
      </c>
      <c r="AG83" s="76">
        <v>3</v>
      </c>
      <c r="AH83" s="80" t="s">
        <v>112</v>
      </c>
    </row>
    <row r="84" spans="1:34" ht="13.5" customHeight="1" thickBot="1" x14ac:dyDescent="0.25">
      <c r="A84" s="81"/>
      <c r="B84" s="82" t="s">
        <v>26</v>
      </c>
      <c r="C84" s="83">
        <f t="shared" ref="C84:I84" si="21">SUM(C81:C83)</f>
        <v>45</v>
      </c>
      <c r="D84" s="83">
        <f t="shared" si="21"/>
        <v>140</v>
      </c>
      <c r="E84" s="83">
        <f t="shared" si="21"/>
        <v>185</v>
      </c>
      <c r="F84" s="83">
        <f t="shared" si="21"/>
        <v>185</v>
      </c>
      <c r="G84" s="83">
        <f t="shared" si="21"/>
        <v>240</v>
      </c>
      <c r="H84" s="83">
        <f t="shared" si="21"/>
        <v>425</v>
      </c>
      <c r="I84" s="84">
        <f t="shared" si="21"/>
        <v>17</v>
      </c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83">
        <f t="shared" ref="Z84:AG84" si="22">SUM(Z81:Z83)</f>
        <v>15</v>
      </c>
      <c r="AA84" s="83">
        <f t="shared" si="22"/>
        <v>70</v>
      </c>
      <c r="AB84" s="83">
        <f t="shared" si="22"/>
        <v>65</v>
      </c>
      <c r="AC84" s="84">
        <f t="shared" si="22"/>
        <v>6</v>
      </c>
      <c r="AD84" s="83">
        <f t="shared" si="22"/>
        <v>30</v>
      </c>
      <c r="AE84" s="83">
        <f t="shared" si="22"/>
        <v>70</v>
      </c>
      <c r="AF84" s="83">
        <f t="shared" si="22"/>
        <v>175</v>
      </c>
      <c r="AG84" s="84">
        <f t="shared" si="22"/>
        <v>11</v>
      </c>
      <c r="AH84" s="131"/>
    </row>
    <row r="85" spans="1:34" ht="13.5" customHeight="1" thickBot="1" x14ac:dyDescent="0.25">
      <c r="A85" s="86" t="s">
        <v>120</v>
      </c>
      <c r="B85" s="132" t="s">
        <v>121</v>
      </c>
      <c r="C85" s="133"/>
      <c r="D85" s="133"/>
      <c r="E85" s="133"/>
      <c r="F85" s="133"/>
      <c r="G85" s="133"/>
      <c r="H85" s="133"/>
      <c r="I85" s="134"/>
      <c r="J85" s="178"/>
      <c r="K85" s="47"/>
      <c r="L85" s="47"/>
      <c r="M85" s="104"/>
      <c r="N85" s="47"/>
      <c r="O85" s="47"/>
      <c r="P85" s="47"/>
      <c r="Q85" s="104"/>
      <c r="R85" s="47"/>
      <c r="S85" s="47"/>
      <c r="T85" s="47"/>
      <c r="U85" s="104"/>
      <c r="V85" s="47"/>
      <c r="W85" s="47"/>
      <c r="X85" s="47"/>
      <c r="Y85" s="179"/>
      <c r="Z85" s="166"/>
      <c r="AA85" s="166"/>
      <c r="AB85" s="166"/>
      <c r="AC85" s="169"/>
      <c r="AD85" s="166"/>
      <c r="AE85" s="166"/>
      <c r="AF85" s="166"/>
      <c r="AG85" s="169"/>
      <c r="AH85" s="180"/>
    </row>
    <row r="86" spans="1:34" ht="12.2" customHeight="1" x14ac:dyDescent="0.2">
      <c r="A86" s="86" t="s">
        <v>122</v>
      </c>
      <c r="B86" s="55" t="s">
        <v>123</v>
      </c>
      <c r="C86" s="56">
        <v>15</v>
      </c>
      <c r="D86" s="57">
        <v>0</v>
      </c>
      <c r="E86" s="58">
        <v>15</v>
      </c>
      <c r="F86" s="56">
        <v>15</v>
      </c>
      <c r="G86" s="57">
        <v>35</v>
      </c>
      <c r="H86" s="57">
        <v>50</v>
      </c>
      <c r="I86" s="59">
        <v>2</v>
      </c>
      <c r="J86" s="88"/>
      <c r="K86" s="89"/>
      <c r="L86" s="89"/>
      <c r="M86" s="106"/>
      <c r="N86" s="88"/>
      <c r="O86" s="89"/>
      <c r="P86" s="89"/>
      <c r="Q86" s="106"/>
      <c r="R86" s="88"/>
      <c r="S86" s="89"/>
      <c r="T86" s="89"/>
      <c r="U86" s="106"/>
      <c r="V86" s="88"/>
      <c r="W86" s="89"/>
      <c r="X86" s="89"/>
      <c r="Y86" s="106"/>
      <c r="Z86" s="88"/>
      <c r="AA86" s="89"/>
      <c r="AB86" s="89"/>
      <c r="AC86" s="105"/>
      <c r="AD86" s="56">
        <v>15</v>
      </c>
      <c r="AE86" s="57">
        <v>0</v>
      </c>
      <c r="AF86" s="57">
        <v>35</v>
      </c>
      <c r="AG86" s="59">
        <v>2</v>
      </c>
      <c r="AH86" s="137" t="s">
        <v>51</v>
      </c>
    </row>
    <row r="87" spans="1:34" ht="11.65" customHeight="1" x14ac:dyDescent="0.2">
      <c r="A87" s="86" t="s">
        <v>124</v>
      </c>
      <c r="B87" s="91" t="s">
        <v>125</v>
      </c>
      <c r="C87" s="62">
        <v>30</v>
      </c>
      <c r="D87" s="63">
        <v>90</v>
      </c>
      <c r="E87" s="64">
        <v>120</v>
      </c>
      <c r="F87" s="62">
        <v>120</v>
      </c>
      <c r="G87" s="63">
        <v>130</v>
      </c>
      <c r="H87" s="63">
        <v>250</v>
      </c>
      <c r="I87" s="65">
        <v>10</v>
      </c>
      <c r="J87" s="66"/>
      <c r="K87" s="67"/>
      <c r="L87" s="67"/>
      <c r="M87" s="109"/>
      <c r="N87" s="66"/>
      <c r="O87" s="67"/>
      <c r="P87" s="67"/>
      <c r="Q87" s="109"/>
      <c r="R87" s="66"/>
      <c r="S87" s="67"/>
      <c r="T87" s="67"/>
      <c r="U87" s="109"/>
      <c r="V87" s="66"/>
      <c r="W87" s="67"/>
      <c r="X87" s="67"/>
      <c r="Y87" s="109"/>
      <c r="Z87" s="62">
        <v>15</v>
      </c>
      <c r="AA87" s="63">
        <v>45</v>
      </c>
      <c r="AB87" s="63">
        <v>40</v>
      </c>
      <c r="AC87" s="65">
        <v>4</v>
      </c>
      <c r="AD87" s="62">
        <v>15</v>
      </c>
      <c r="AE87" s="63">
        <v>45</v>
      </c>
      <c r="AF87" s="63">
        <v>90</v>
      </c>
      <c r="AG87" s="65">
        <v>6</v>
      </c>
      <c r="AH87" s="92" t="s">
        <v>21</v>
      </c>
    </row>
    <row r="88" spans="1:34" ht="13.5" customHeight="1" thickBot="1" x14ac:dyDescent="0.25">
      <c r="A88" s="86" t="s">
        <v>126</v>
      </c>
      <c r="B88" s="93" t="s">
        <v>111</v>
      </c>
      <c r="C88" s="73">
        <v>0</v>
      </c>
      <c r="D88" s="74">
        <v>80</v>
      </c>
      <c r="E88" s="75">
        <f>SUM(C88:D88)</f>
        <v>80</v>
      </c>
      <c r="F88" s="73">
        <v>80</v>
      </c>
      <c r="G88" s="74">
        <f>H88-F88</f>
        <v>45</v>
      </c>
      <c r="H88" s="74">
        <f>$B$8*I88</f>
        <v>125</v>
      </c>
      <c r="I88" s="76">
        <f>SUM(M88,Q88,U88,Y88,AC88,AG88)</f>
        <v>5</v>
      </c>
      <c r="J88" s="77"/>
      <c r="K88" s="78"/>
      <c r="L88" s="78"/>
      <c r="M88" s="141"/>
      <c r="N88" s="77"/>
      <c r="O88" s="78"/>
      <c r="P88" s="78"/>
      <c r="Q88" s="141"/>
      <c r="R88" s="77"/>
      <c r="S88" s="78"/>
      <c r="T88" s="78"/>
      <c r="U88" s="141"/>
      <c r="V88" s="77"/>
      <c r="W88" s="142"/>
      <c r="X88" s="142"/>
      <c r="Y88" s="174"/>
      <c r="Z88" s="73">
        <v>0</v>
      </c>
      <c r="AA88" s="74">
        <v>40</v>
      </c>
      <c r="AB88" s="74">
        <v>10</v>
      </c>
      <c r="AC88" s="76">
        <v>2</v>
      </c>
      <c r="AD88" s="73">
        <v>0</v>
      </c>
      <c r="AE88" s="74">
        <v>40</v>
      </c>
      <c r="AF88" s="74">
        <v>35</v>
      </c>
      <c r="AG88" s="76">
        <v>3</v>
      </c>
      <c r="AH88" s="80" t="s">
        <v>112</v>
      </c>
    </row>
    <row r="89" spans="1:34" ht="13.5" customHeight="1" thickBot="1" x14ac:dyDescent="0.25">
      <c r="A89" s="181"/>
      <c r="B89" s="82" t="s">
        <v>60</v>
      </c>
      <c r="C89" s="83">
        <f t="shared" ref="C89:I89" si="23">SUM(C86:C88)</f>
        <v>45</v>
      </c>
      <c r="D89" s="83">
        <f t="shared" si="23"/>
        <v>170</v>
      </c>
      <c r="E89" s="83">
        <f t="shared" si="23"/>
        <v>215</v>
      </c>
      <c r="F89" s="83">
        <f t="shared" si="23"/>
        <v>215</v>
      </c>
      <c r="G89" s="83">
        <f t="shared" si="23"/>
        <v>210</v>
      </c>
      <c r="H89" s="83">
        <f t="shared" si="23"/>
        <v>425</v>
      </c>
      <c r="I89" s="84">
        <f t="shared" si="23"/>
        <v>17</v>
      </c>
      <c r="J89" s="131"/>
      <c r="K89" s="131"/>
      <c r="L89" s="131"/>
      <c r="M89" s="182"/>
      <c r="N89" s="131"/>
      <c r="O89" s="131"/>
      <c r="P89" s="131"/>
      <c r="Q89" s="182"/>
      <c r="R89" s="131"/>
      <c r="S89" s="131"/>
      <c r="T89" s="131"/>
      <c r="U89" s="131"/>
      <c r="V89" s="131"/>
      <c r="W89" s="131"/>
      <c r="X89" s="131"/>
      <c r="Y89" s="131"/>
      <c r="Z89" s="83">
        <f t="shared" ref="Z89:AG89" si="24">SUM(Z86:Z88)</f>
        <v>15</v>
      </c>
      <c r="AA89" s="83">
        <f t="shared" si="24"/>
        <v>85</v>
      </c>
      <c r="AB89" s="83">
        <f t="shared" si="24"/>
        <v>50</v>
      </c>
      <c r="AC89" s="84">
        <f t="shared" si="24"/>
        <v>6</v>
      </c>
      <c r="AD89" s="83">
        <f t="shared" si="24"/>
        <v>30</v>
      </c>
      <c r="AE89" s="83">
        <f t="shared" si="24"/>
        <v>85</v>
      </c>
      <c r="AF89" s="83">
        <f t="shared" si="24"/>
        <v>160</v>
      </c>
      <c r="AG89" s="84">
        <f t="shared" si="24"/>
        <v>11</v>
      </c>
      <c r="AH89" s="131"/>
    </row>
    <row r="90" spans="1:34" ht="13.5" customHeight="1" thickBot="1" x14ac:dyDescent="0.25">
      <c r="A90" s="183" t="s">
        <v>127</v>
      </c>
      <c r="B90" s="184"/>
      <c r="C90" s="83">
        <f t="shared" ref="C90:AG90" si="25">C13+C25+C37+C51+C58+C73+C79</f>
        <v>525</v>
      </c>
      <c r="D90" s="83">
        <f t="shared" si="25"/>
        <v>2295</v>
      </c>
      <c r="E90" s="83">
        <f t="shared" si="25"/>
        <v>2820</v>
      </c>
      <c r="F90" s="83">
        <f t="shared" si="25"/>
        <v>2820</v>
      </c>
      <c r="G90" s="83">
        <f t="shared" si="25"/>
        <v>2130</v>
      </c>
      <c r="H90" s="83">
        <f t="shared" si="25"/>
        <v>4950</v>
      </c>
      <c r="I90" s="84">
        <f t="shared" si="25"/>
        <v>198</v>
      </c>
      <c r="J90" s="83">
        <f t="shared" si="25"/>
        <v>150</v>
      </c>
      <c r="K90" s="83">
        <f t="shared" si="25"/>
        <v>285</v>
      </c>
      <c r="L90" s="83">
        <f t="shared" si="25"/>
        <v>390</v>
      </c>
      <c r="M90" s="84">
        <f t="shared" si="25"/>
        <v>33</v>
      </c>
      <c r="N90" s="83">
        <f t="shared" si="25"/>
        <v>75</v>
      </c>
      <c r="O90" s="83">
        <f t="shared" si="25"/>
        <v>445</v>
      </c>
      <c r="P90" s="83">
        <f t="shared" si="25"/>
        <v>355</v>
      </c>
      <c r="Q90" s="84">
        <f t="shared" si="25"/>
        <v>35</v>
      </c>
      <c r="R90" s="83">
        <f t="shared" si="25"/>
        <v>45</v>
      </c>
      <c r="S90" s="83">
        <f t="shared" si="25"/>
        <v>515</v>
      </c>
      <c r="T90" s="83">
        <f t="shared" si="25"/>
        <v>390</v>
      </c>
      <c r="U90" s="84">
        <f t="shared" si="25"/>
        <v>38</v>
      </c>
      <c r="V90" s="83">
        <f t="shared" si="25"/>
        <v>45</v>
      </c>
      <c r="W90" s="83">
        <f t="shared" si="25"/>
        <v>335</v>
      </c>
      <c r="X90" s="83">
        <f t="shared" si="25"/>
        <v>420</v>
      </c>
      <c r="Y90" s="84">
        <f t="shared" si="25"/>
        <v>32</v>
      </c>
      <c r="Z90" s="83">
        <f t="shared" si="25"/>
        <v>105</v>
      </c>
      <c r="AA90" s="83">
        <f t="shared" si="25"/>
        <v>405</v>
      </c>
      <c r="AB90" s="83">
        <f t="shared" si="25"/>
        <v>240</v>
      </c>
      <c r="AC90" s="84">
        <f t="shared" si="25"/>
        <v>30</v>
      </c>
      <c r="AD90" s="83">
        <f t="shared" si="25"/>
        <v>105</v>
      </c>
      <c r="AE90" s="83">
        <f t="shared" si="25"/>
        <v>310</v>
      </c>
      <c r="AF90" s="83">
        <f t="shared" si="25"/>
        <v>335</v>
      </c>
      <c r="AG90" s="98">
        <f t="shared" si="25"/>
        <v>30</v>
      </c>
      <c r="AH90" s="99"/>
    </row>
    <row r="91" spans="1:34" ht="13.9" customHeight="1" thickBot="1" x14ac:dyDescent="0.25">
      <c r="A91" s="183" t="s">
        <v>128</v>
      </c>
      <c r="B91" s="184"/>
      <c r="C91" s="83">
        <f t="shared" ref="C91:AG91" si="26">C13+C25+C37+C51+C58+C73+C84</f>
        <v>495</v>
      </c>
      <c r="D91" s="83">
        <f t="shared" si="26"/>
        <v>2265</v>
      </c>
      <c r="E91" s="83">
        <f t="shared" si="26"/>
        <v>2760</v>
      </c>
      <c r="F91" s="83">
        <f t="shared" si="26"/>
        <v>2760</v>
      </c>
      <c r="G91" s="83">
        <f t="shared" si="26"/>
        <v>2190</v>
      </c>
      <c r="H91" s="83">
        <f t="shared" si="26"/>
        <v>4950</v>
      </c>
      <c r="I91" s="84">
        <f t="shared" si="26"/>
        <v>198</v>
      </c>
      <c r="J91" s="83">
        <f t="shared" si="26"/>
        <v>150</v>
      </c>
      <c r="K91" s="83">
        <f t="shared" si="26"/>
        <v>285</v>
      </c>
      <c r="L91" s="83">
        <f t="shared" si="26"/>
        <v>390</v>
      </c>
      <c r="M91" s="84">
        <f t="shared" si="26"/>
        <v>33</v>
      </c>
      <c r="N91" s="83">
        <f t="shared" si="26"/>
        <v>75</v>
      </c>
      <c r="O91" s="83">
        <f t="shared" si="26"/>
        <v>445</v>
      </c>
      <c r="P91" s="83">
        <f t="shared" si="26"/>
        <v>355</v>
      </c>
      <c r="Q91" s="84">
        <f t="shared" si="26"/>
        <v>35</v>
      </c>
      <c r="R91" s="83">
        <f t="shared" si="26"/>
        <v>45</v>
      </c>
      <c r="S91" s="83">
        <f t="shared" si="26"/>
        <v>515</v>
      </c>
      <c r="T91" s="83">
        <f t="shared" si="26"/>
        <v>390</v>
      </c>
      <c r="U91" s="84">
        <f t="shared" si="26"/>
        <v>38</v>
      </c>
      <c r="V91" s="83">
        <f t="shared" si="26"/>
        <v>45</v>
      </c>
      <c r="W91" s="83">
        <f t="shared" si="26"/>
        <v>335</v>
      </c>
      <c r="X91" s="83">
        <f t="shared" si="26"/>
        <v>420</v>
      </c>
      <c r="Y91" s="84">
        <f t="shared" si="26"/>
        <v>32</v>
      </c>
      <c r="Z91" s="83">
        <f t="shared" si="26"/>
        <v>90</v>
      </c>
      <c r="AA91" s="83">
        <f t="shared" si="26"/>
        <v>405</v>
      </c>
      <c r="AB91" s="83">
        <f t="shared" si="26"/>
        <v>255</v>
      </c>
      <c r="AC91" s="84">
        <f t="shared" si="26"/>
        <v>30</v>
      </c>
      <c r="AD91" s="83">
        <f t="shared" si="26"/>
        <v>90</v>
      </c>
      <c r="AE91" s="83">
        <f t="shared" si="26"/>
        <v>280</v>
      </c>
      <c r="AF91" s="83">
        <f t="shared" si="26"/>
        <v>380</v>
      </c>
      <c r="AG91" s="98">
        <f t="shared" si="26"/>
        <v>30</v>
      </c>
      <c r="AH91" s="99"/>
    </row>
    <row r="92" spans="1:34" ht="12.6" customHeight="1" thickBot="1" x14ac:dyDescent="0.25">
      <c r="A92" s="183" t="s">
        <v>129</v>
      </c>
      <c r="B92" s="184"/>
      <c r="C92" s="185">
        <f t="shared" ref="C92:AG92" si="27">SUM(C13,C25,C37,C51,C58,C73,C89)</f>
        <v>495</v>
      </c>
      <c r="D92" s="185">
        <f t="shared" si="27"/>
        <v>2295</v>
      </c>
      <c r="E92" s="185">
        <f t="shared" si="27"/>
        <v>2790</v>
      </c>
      <c r="F92" s="185">
        <f t="shared" si="27"/>
        <v>2790</v>
      </c>
      <c r="G92" s="185">
        <f t="shared" si="27"/>
        <v>2160</v>
      </c>
      <c r="H92" s="185">
        <f t="shared" si="27"/>
        <v>4950</v>
      </c>
      <c r="I92" s="186">
        <f t="shared" si="27"/>
        <v>198</v>
      </c>
      <c r="J92" s="185">
        <f t="shared" si="27"/>
        <v>150</v>
      </c>
      <c r="K92" s="185">
        <f t="shared" si="27"/>
        <v>285</v>
      </c>
      <c r="L92" s="185">
        <f t="shared" si="27"/>
        <v>390</v>
      </c>
      <c r="M92" s="186">
        <f t="shared" si="27"/>
        <v>33</v>
      </c>
      <c r="N92" s="185">
        <f t="shared" si="27"/>
        <v>75</v>
      </c>
      <c r="O92" s="185">
        <f t="shared" si="27"/>
        <v>445</v>
      </c>
      <c r="P92" s="185">
        <f t="shared" si="27"/>
        <v>355</v>
      </c>
      <c r="Q92" s="186">
        <f t="shared" si="27"/>
        <v>35</v>
      </c>
      <c r="R92" s="185">
        <f t="shared" si="27"/>
        <v>45</v>
      </c>
      <c r="S92" s="185">
        <f t="shared" si="27"/>
        <v>515</v>
      </c>
      <c r="T92" s="185">
        <f t="shared" si="27"/>
        <v>390</v>
      </c>
      <c r="U92" s="186">
        <f t="shared" si="27"/>
        <v>38</v>
      </c>
      <c r="V92" s="185">
        <f t="shared" si="27"/>
        <v>45</v>
      </c>
      <c r="W92" s="185">
        <f t="shared" si="27"/>
        <v>335</v>
      </c>
      <c r="X92" s="185">
        <f t="shared" si="27"/>
        <v>420</v>
      </c>
      <c r="Y92" s="186">
        <f t="shared" si="27"/>
        <v>32</v>
      </c>
      <c r="Z92" s="185">
        <f t="shared" si="27"/>
        <v>90</v>
      </c>
      <c r="AA92" s="185">
        <f t="shared" si="27"/>
        <v>420</v>
      </c>
      <c r="AB92" s="185">
        <f t="shared" si="27"/>
        <v>240</v>
      </c>
      <c r="AC92" s="186">
        <f t="shared" si="27"/>
        <v>30</v>
      </c>
      <c r="AD92" s="185">
        <f t="shared" si="27"/>
        <v>90</v>
      </c>
      <c r="AE92" s="185">
        <f t="shared" si="27"/>
        <v>295</v>
      </c>
      <c r="AF92" s="185">
        <f t="shared" si="27"/>
        <v>365</v>
      </c>
      <c r="AG92" s="186">
        <f t="shared" si="27"/>
        <v>30</v>
      </c>
      <c r="AH92" s="131"/>
    </row>
    <row r="93" spans="1:34" ht="12.2" customHeight="1" x14ac:dyDescent="0.2">
      <c r="A93" s="187"/>
      <c r="B93" s="187"/>
      <c r="C93" s="188"/>
      <c r="D93" s="188"/>
      <c r="E93" s="188"/>
      <c r="F93" s="188"/>
      <c r="G93" s="188"/>
      <c r="H93" s="188"/>
      <c r="I93" s="189"/>
      <c r="J93" s="188"/>
      <c r="K93" s="188"/>
      <c r="L93" s="188"/>
      <c r="M93" s="189"/>
      <c r="N93" s="188"/>
      <c r="O93" s="188"/>
      <c r="P93" s="188"/>
      <c r="Q93" s="189"/>
      <c r="R93" s="188"/>
      <c r="S93" s="188"/>
      <c r="T93" s="188"/>
      <c r="U93" s="189"/>
      <c r="V93" s="188"/>
      <c r="W93" s="188"/>
      <c r="X93" s="188"/>
      <c r="Y93" s="189"/>
      <c r="Z93" s="188"/>
      <c r="AA93" s="188"/>
      <c r="AB93" s="188"/>
      <c r="AC93" s="189"/>
      <c r="AD93" s="188"/>
      <c r="AE93" s="188"/>
      <c r="AF93" s="188"/>
      <c r="AG93" s="189"/>
      <c r="AH93" s="188"/>
    </row>
    <row r="94" spans="1:34" ht="13.5" customHeight="1" thickBot="1" x14ac:dyDescent="0.25">
      <c r="A94" s="190"/>
      <c r="B94" s="190"/>
      <c r="C94" s="190"/>
      <c r="D94" s="190"/>
      <c r="E94" s="190"/>
      <c r="F94" s="191"/>
      <c r="G94" s="191"/>
      <c r="H94" s="8"/>
      <c r="I94" s="192"/>
      <c r="J94" s="19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3"/>
      <c r="V94" s="193"/>
      <c r="W94" s="193"/>
      <c r="X94" s="193"/>
      <c r="Y94" s="193"/>
      <c r="Z94" s="193"/>
      <c r="AA94" s="193"/>
      <c r="AB94" s="193"/>
      <c r="AC94" s="193"/>
      <c r="AD94" s="193"/>
      <c r="AE94" s="193"/>
      <c r="AF94" s="193"/>
      <c r="AG94" s="193"/>
      <c r="AH94" s="193"/>
    </row>
    <row r="95" spans="1:34" ht="16.5" customHeight="1" x14ac:dyDescent="0.2">
      <c r="A95" s="194"/>
      <c r="B95" s="195"/>
      <c r="C95" s="194"/>
      <c r="D95" s="196"/>
      <c r="E95" s="196"/>
      <c r="F95" s="196"/>
      <c r="G95" s="197" t="s">
        <v>130</v>
      </c>
      <c r="H95" s="198" t="s">
        <v>131</v>
      </c>
      <c r="I95" s="199"/>
      <c r="J95" s="200">
        <v>6</v>
      </c>
      <c r="K95" s="201"/>
      <c r="L95" s="201"/>
      <c r="M95" s="201"/>
      <c r="N95" s="202">
        <v>8</v>
      </c>
      <c r="O95" s="201"/>
      <c r="P95" s="201"/>
      <c r="Q95" s="201"/>
      <c r="R95" s="202">
        <v>11</v>
      </c>
      <c r="S95" s="201"/>
      <c r="T95" s="201"/>
      <c r="U95" s="201"/>
      <c r="V95" s="202">
        <v>10</v>
      </c>
      <c r="W95" s="201"/>
      <c r="X95" s="201"/>
      <c r="Y95" s="201"/>
      <c r="Z95" s="202">
        <v>8</v>
      </c>
      <c r="AA95" s="201"/>
      <c r="AB95" s="201"/>
      <c r="AC95" s="201"/>
      <c r="AD95" s="202">
        <v>10</v>
      </c>
      <c r="AE95" s="201"/>
      <c r="AF95" s="201"/>
      <c r="AG95" s="201"/>
      <c r="AH95" s="203">
        <f>SUM(J95:AG95)</f>
        <v>53</v>
      </c>
    </row>
    <row r="96" spans="1:34" ht="18" customHeight="1" thickBot="1" x14ac:dyDescent="0.25">
      <c r="A96" s="194"/>
      <c r="B96" s="195"/>
      <c r="C96" s="194"/>
      <c r="D96" s="196"/>
      <c r="E96" s="196"/>
      <c r="F96" s="196"/>
      <c r="G96" s="204"/>
      <c r="H96" s="205" t="s">
        <v>132</v>
      </c>
      <c r="I96" s="206"/>
      <c r="J96" s="207">
        <v>1</v>
      </c>
      <c r="K96" s="208"/>
      <c r="L96" s="208"/>
      <c r="M96" s="208"/>
      <c r="N96" s="209">
        <v>4</v>
      </c>
      <c r="O96" s="208"/>
      <c r="P96" s="208"/>
      <c r="Q96" s="208"/>
      <c r="R96" s="209">
        <v>3</v>
      </c>
      <c r="S96" s="208"/>
      <c r="T96" s="208"/>
      <c r="U96" s="208"/>
      <c r="V96" s="209">
        <v>3</v>
      </c>
      <c r="W96" s="208"/>
      <c r="X96" s="208"/>
      <c r="Y96" s="208"/>
      <c r="Z96" s="209">
        <v>3</v>
      </c>
      <c r="AA96" s="208"/>
      <c r="AB96" s="208"/>
      <c r="AC96" s="208"/>
      <c r="AD96" s="209">
        <v>2</v>
      </c>
      <c r="AE96" s="208"/>
      <c r="AF96" s="208"/>
      <c r="AG96" s="208"/>
      <c r="AH96" s="210">
        <f>SUM(J96:AG96)</f>
        <v>16</v>
      </c>
    </row>
    <row r="97" spans="1:34" ht="14.1" customHeight="1" x14ac:dyDescent="0.2">
      <c r="A97" s="190"/>
      <c r="B97" s="190"/>
      <c r="C97" s="190"/>
      <c r="D97" s="190"/>
      <c r="E97" s="190"/>
      <c r="F97" s="191"/>
      <c r="G97" s="191"/>
      <c r="H97" s="211"/>
      <c r="I97" s="212"/>
      <c r="J97" s="213"/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  <c r="AA97" s="213"/>
      <c r="AB97" s="213"/>
      <c r="AC97" s="213"/>
      <c r="AD97" s="213"/>
      <c r="AE97" s="213"/>
      <c r="AF97" s="213"/>
      <c r="AG97" s="213"/>
      <c r="AH97" s="213"/>
    </row>
    <row r="98" spans="1:34" ht="13.7" customHeight="1" x14ac:dyDescent="0.2">
      <c r="A98" s="190"/>
      <c r="B98" s="190"/>
      <c r="C98" s="190"/>
      <c r="D98" s="190"/>
      <c r="E98" s="190"/>
      <c r="F98" s="191"/>
      <c r="G98" s="191"/>
      <c r="H98" s="191"/>
      <c r="I98" s="214"/>
      <c r="J98" s="190"/>
      <c r="K98" s="190"/>
      <c r="L98" s="190"/>
      <c r="M98" s="190"/>
      <c r="N98" s="190"/>
      <c r="O98" s="190"/>
      <c r="P98" s="190"/>
      <c r="Q98" s="190"/>
      <c r="R98" s="190"/>
      <c r="S98" s="190"/>
      <c r="T98" s="190"/>
      <c r="U98" s="190"/>
      <c r="V98" s="190"/>
      <c r="W98" s="190"/>
      <c r="X98" s="190"/>
      <c r="Y98" s="190"/>
      <c r="Z98" s="190"/>
      <c r="AA98" s="190"/>
      <c r="AB98" s="190"/>
      <c r="AC98" s="190"/>
      <c r="AD98" s="190"/>
      <c r="AE98" s="190"/>
      <c r="AF98" s="190"/>
      <c r="AG98" s="190"/>
      <c r="AH98" s="190"/>
    </row>
    <row r="99" spans="1:34" ht="13.7" customHeight="1" x14ac:dyDescent="0.2">
      <c r="A99" s="190"/>
      <c r="B99" s="215" t="s">
        <v>133</v>
      </c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6"/>
      <c r="X99" s="216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</row>
    <row r="100" spans="1:34" ht="13.7" customHeight="1" x14ac:dyDescent="0.2">
      <c r="A100" s="190"/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  <c r="R100" s="216"/>
      <c r="S100" s="216"/>
      <c r="T100" s="216"/>
      <c r="U100" s="216"/>
      <c r="V100" s="216"/>
      <c r="W100" s="216"/>
      <c r="X100" s="216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</row>
    <row r="101" spans="1:34" ht="13.7" customHeight="1" x14ac:dyDescent="0.2">
      <c r="A101" s="190"/>
      <c r="B101" s="217"/>
      <c r="C101" s="218"/>
      <c r="D101" s="218"/>
      <c r="E101" s="218"/>
      <c r="F101" s="218"/>
      <c r="G101" s="218"/>
      <c r="H101" s="218"/>
      <c r="I101" s="218"/>
      <c r="J101" s="218"/>
      <c r="K101" s="218"/>
      <c r="L101" s="218"/>
      <c r="M101" s="218"/>
      <c r="N101" s="218"/>
      <c r="O101" s="218"/>
      <c r="P101" s="218"/>
      <c r="Q101" s="218"/>
      <c r="R101" s="218"/>
      <c r="S101" s="218"/>
      <c r="T101" s="218"/>
      <c r="U101" s="218"/>
      <c r="V101" s="218"/>
      <c r="W101" s="218"/>
      <c r="X101" s="218"/>
      <c r="Y101" s="218"/>
      <c r="Z101" s="218"/>
      <c r="AA101" s="190"/>
      <c r="AB101" s="190"/>
      <c r="AC101" s="190"/>
      <c r="AD101" s="190"/>
      <c r="AE101" s="219"/>
      <c r="AF101" s="219"/>
      <c r="AG101" s="190"/>
      <c r="AH101" s="190"/>
    </row>
    <row r="102" spans="1:34" ht="13.7" customHeight="1" x14ac:dyDescent="0.2">
      <c r="A102" s="190"/>
      <c r="B102" s="190"/>
      <c r="C102" s="190"/>
      <c r="D102" s="190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190"/>
      <c r="Y102" s="190"/>
      <c r="Z102" s="190"/>
      <c r="AA102" s="190"/>
      <c r="AB102" s="190"/>
      <c r="AC102" s="190"/>
      <c r="AD102" s="190"/>
      <c r="AE102" s="190"/>
      <c r="AF102" s="190"/>
      <c r="AG102" s="190"/>
      <c r="AH102" s="190"/>
    </row>
  </sheetData>
  <mergeCells count="44">
    <mergeCell ref="B99:AH99"/>
    <mergeCell ref="B100:AH100"/>
    <mergeCell ref="V95:Y95"/>
    <mergeCell ref="Z95:AC95"/>
    <mergeCell ref="AD95:AG95"/>
    <mergeCell ref="H96:I96"/>
    <mergeCell ref="J96:M96"/>
    <mergeCell ref="N96:Q96"/>
    <mergeCell ref="R96:U96"/>
    <mergeCell ref="V96:Y96"/>
    <mergeCell ref="Z96:AC96"/>
    <mergeCell ref="AD96:AG96"/>
    <mergeCell ref="A92:B92"/>
    <mergeCell ref="G95:G96"/>
    <mergeCell ref="H95:I95"/>
    <mergeCell ref="J95:M95"/>
    <mergeCell ref="N95:Q95"/>
    <mergeCell ref="R95:U95"/>
    <mergeCell ref="B38:AH38"/>
    <mergeCell ref="B52:I52"/>
    <mergeCell ref="J52:AH52"/>
    <mergeCell ref="B85:I85"/>
    <mergeCell ref="A90:B90"/>
    <mergeCell ref="A91:B91"/>
    <mergeCell ref="AH6:AH8"/>
    <mergeCell ref="C7:C8"/>
    <mergeCell ref="D7:D8"/>
    <mergeCell ref="E7:E8"/>
    <mergeCell ref="J7:M7"/>
    <mergeCell ref="N7:Q7"/>
    <mergeCell ref="R7:U7"/>
    <mergeCell ref="V7:Y7"/>
    <mergeCell ref="Z7:AC7"/>
    <mergeCell ref="AD7:AG7"/>
    <mergeCell ref="A1:AH1"/>
    <mergeCell ref="A2:AH2"/>
    <mergeCell ref="A3:AH3"/>
    <mergeCell ref="A4:AH4"/>
    <mergeCell ref="C6:E6"/>
    <mergeCell ref="F6:F8"/>
    <mergeCell ref="G6:G8"/>
    <mergeCell ref="H6:H8"/>
    <mergeCell ref="I6:I8"/>
    <mergeCell ref="J6:AG6"/>
  </mergeCells>
  <pageMargins left="0.44" right="0.39" top="0.75" bottom="0.75" header="0.3" footer="0.3"/>
  <pageSetup scale="64"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WF i Taniec I st. </vt:lpstr>
    </vt:vector>
  </TitlesOfParts>
  <Company>AWF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Lewczuk</dc:creator>
  <cp:lastModifiedBy>Monika Lewczuk</cp:lastModifiedBy>
  <dcterms:created xsi:type="dcterms:W3CDTF">2024-10-02T08:20:30Z</dcterms:created>
  <dcterms:modified xsi:type="dcterms:W3CDTF">2024-10-02T08:20:47Z</dcterms:modified>
</cp:coreProperties>
</file>