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ED92E5F7-0D10-4DB2-A7C0-7A6F3EB0202E}" xr6:coauthVersionLast="36" xr6:coauthVersionMax="36" xr10:uidLastSave="{00000000-0000-0000-0000-000000000000}"/>
  <bookViews>
    <workbookView xWindow="0" yWindow="0" windowWidth="28695" windowHeight="11400" xr2:uid="{035012AF-F660-4ABD-AEA0-7C6F5CE657BD}"/>
  </bookViews>
  <sheets>
    <sheet name="WF II st. S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4" i="1" l="1"/>
  <c r="Z73" i="1"/>
  <c r="W71" i="1"/>
  <c r="S71" i="1"/>
  <c r="O71" i="1"/>
  <c r="K71" i="1"/>
  <c r="I69" i="1"/>
  <c r="H69" i="1"/>
  <c r="G69" i="1" s="1"/>
  <c r="T69" i="1" s="1"/>
  <c r="E69" i="1"/>
  <c r="D69" i="1"/>
  <c r="C69" i="1"/>
  <c r="I67" i="1"/>
  <c r="H67" i="1"/>
  <c r="G67" i="1" s="1"/>
  <c r="D67" i="1"/>
  <c r="C67" i="1"/>
  <c r="E67" i="1" s="1"/>
  <c r="I65" i="1"/>
  <c r="H65" i="1"/>
  <c r="G65" i="1" s="1"/>
  <c r="E65" i="1"/>
  <c r="D65" i="1"/>
  <c r="C65" i="1"/>
  <c r="I63" i="1"/>
  <c r="H63" i="1"/>
  <c r="G63" i="1" s="1"/>
  <c r="D63" i="1"/>
  <c r="C63" i="1"/>
  <c r="E63" i="1" s="1"/>
  <c r="Y60" i="1"/>
  <c r="Y70" i="1" s="1"/>
  <c r="X60" i="1"/>
  <c r="W60" i="1"/>
  <c r="W70" i="1" s="1"/>
  <c r="V60" i="1"/>
  <c r="V71" i="1" s="1"/>
  <c r="U60" i="1"/>
  <c r="U70" i="1" s="1"/>
  <c r="T60" i="1"/>
  <c r="S60" i="1"/>
  <c r="S70" i="1" s="1"/>
  <c r="R60" i="1"/>
  <c r="R71" i="1" s="1"/>
  <c r="Q60" i="1"/>
  <c r="Q70" i="1" s="1"/>
  <c r="P60" i="1"/>
  <c r="O60" i="1"/>
  <c r="O70" i="1" s="1"/>
  <c r="N60" i="1"/>
  <c r="N71" i="1" s="1"/>
  <c r="M60" i="1"/>
  <c r="M70" i="1" s="1"/>
  <c r="L60" i="1"/>
  <c r="K60" i="1"/>
  <c r="K70" i="1" s="1"/>
  <c r="J60" i="1"/>
  <c r="J71" i="1" s="1"/>
  <c r="I60" i="1"/>
  <c r="G60" i="1"/>
  <c r="F60" i="1"/>
  <c r="F71" i="1" s="1"/>
  <c r="D60" i="1"/>
  <c r="C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E60" i="1" s="1"/>
  <c r="H52" i="1"/>
  <c r="H60" i="1" s="1"/>
  <c r="E52" i="1"/>
  <c r="U50" i="1"/>
  <c r="S50" i="1"/>
  <c r="R50" i="1"/>
  <c r="Q50" i="1"/>
  <c r="P50" i="1"/>
  <c r="O50" i="1"/>
  <c r="N50" i="1"/>
  <c r="M50" i="1"/>
  <c r="L50" i="1"/>
  <c r="K50" i="1"/>
  <c r="J50" i="1"/>
  <c r="I50" i="1"/>
  <c r="F50" i="1"/>
  <c r="I49" i="1"/>
  <c r="H49" i="1"/>
  <c r="H50" i="1" s="1"/>
  <c r="E49" i="1"/>
  <c r="D49" i="1"/>
  <c r="C49" i="1"/>
  <c r="Y47" i="1"/>
  <c r="W47" i="1"/>
  <c r="W72" i="1" s="1"/>
  <c r="V47" i="1"/>
  <c r="U47" i="1"/>
  <c r="S47" i="1"/>
  <c r="S72" i="1" s="1"/>
  <c r="R47" i="1"/>
  <c r="Q47" i="1"/>
  <c r="O47" i="1"/>
  <c r="O72" i="1" s="1"/>
  <c r="N47" i="1"/>
  <c r="M47" i="1"/>
  <c r="K47" i="1"/>
  <c r="K72" i="1" s="1"/>
  <c r="J47" i="1"/>
  <c r="F47" i="1"/>
  <c r="I46" i="1"/>
  <c r="H46" i="1"/>
  <c r="G46" i="1" s="1"/>
  <c r="T46" i="1" s="1"/>
  <c r="D46" i="1"/>
  <c r="C46" i="1"/>
  <c r="E46" i="1" s="1"/>
  <c r="I45" i="1"/>
  <c r="H45" i="1" s="1"/>
  <c r="G45" i="1" s="1"/>
  <c r="P45" i="1" s="1"/>
  <c r="D45" i="1"/>
  <c r="E45" i="1" s="1"/>
  <c r="C45" i="1"/>
  <c r="I44" i="1"/>
  <c r="H44" i="1"/>
  <c r="G44" i="1" s="1"/>
  <c r="X44" i="1" s="1"/>
  <c r="E44" i="1"/>
  <c r="D44" i="1"/>
  <c r="C44" i="1"/>
  <c r="I43" i="1"/>
  <c r="H43" i="1" s="1"/>
  <c r="G43" i="1" s="1"/>
  <c r="L43" i="1" s="1"/>
  <c r="D43" i="1"/>
  <c r="C43" i="1"/>
  <c r="E43" i="1" s="1"/>
  <c r="I42" i="1"/>
  <c r="H42" i="1"/>
  <c r="G42" i="1" s="1"/>
  <c r="P42" i="1" s="1"/>
  <c r="D42" i="1"/>
  <c r="C42" i="1"/>
  <c r="E42" i="1" s="1"/>
  <c r="I41" i="1"/>
  <c r="H41" i="1" s="1"/>
  <c r="G41" i="1" s="1"/>
  <c r="X41" i="1" s="1"/>
  <c r="D41" i="1"/>
  <c r="E41" i="1" s="1"/>
  <c r="C41" i="1"/>
  <c r="I40" i="1"/>
  <c r="H40" i="1"/>
  <c r="G40" i="1" s="1"/>
  <c r="L40" i="1" s="1"/>
  <c r="E40" i="1"/>
  <c r="D40" i="1"/>
  <c r="C40" i="1"/>
  <c r="I39" i="1"/>
  <c r="H39" i="1" s="1"/>
  <c r="G39" i="1" s="1"/>
  <c r="P39" i="1" s="1"/>
  <c r="D39" i="1"/>
  <c r="D47" i="1" s="1"/>
  <c r="C39" i="1"/>
  <c r="E39" i="1" s="1"/>
  <c r="I38" i="1"/>
  <c r="H38" i="1"/>
  <c r="G38" i="1" s="1"/>
  <c r="L38" i="1" s="1"/>
  <c r="D38" i="1"/>
  <c r="C38" i="1"/>
  <c r="E38" i="1" s="1"/>
  <c r="I37" i="1"/>
  <c r="H37" i="1" s="1"/>
  <c r="D37" i="1"/>
  <c r="E37" i="1" s="1"/>
  <c r="C37" i="1"/>
  <c r="I36" i="1"/>
  <c r="I47" i="1" s="1"/>
  <c r="H36" i="1"/>
  <c r="G36" i="1" s="1"/>
  <c r="E36" i="1"/>
  <c r="D36" i="1"/>
  <c r="C36" i="1"/>
  <c r="C47" i="1" s="1"/>
  <c r="C72" i="1" s="1"/>
  <c r="Y34" i="1"/>
  <c r="W34" i="1"/>
  <c r="V34" i="1"/>
  <c r="U34" i="1"/>
  <c r="T34" i="1"/>
  <c r="S34" i="1"/>
  <c r="R34" i="1"/>
  <c r="Q34" i="1"/>
  <c r="O34" i="1"/>
  <c r="N34" i="1"/>
  <c r="M34" i="1"/>
  <c r="K34" i="1"/>
  <c r="J34" i="1"/>
  <c r="F34" i="1"/>
  <c r="H33" i="1"/>
  <c r="G33" i="1" s="1"/>
  <c r="E33" i="1"/>
  <c r="D33" i="1"/>
  <c r="I32" i="1"/>
  <c r="H32" i="1" s="1"/>
  <c r="G32" i="1" s="1"/>
  <c r="D32" i="1"/>
  <c r="E32" i="1" s="1"/>
  <c r="C32" i="1"/>
  <c r="I31" i="1"/>
  <c r="H31" i="1"/>
  <c r="G31" i="1" s="1"/>
  <c r="P31" i="1" s="1"/>
  <c r="E31" i="1"/>
  <c r="D31" i="1"/>
  <c r="C31" i="1"/>
  <c r="I30" i="1"/>
  <c r="H30" i="1"/>
  <c r="G30" i="1" s="1"/>
  <c r="D30" i="1"/>
  <c r="C30" i="1"/>
  <c r="E30" i="1" s="1"/>
  <c r="I29" i="1"/>
  <c r="H29" i="1" s="1"/>
  <c r="G29" i="1" s="1"/>
  <c r="P29" i="1" s="1"/>
  <c r="P34" i="1" s="1"/>
  <c r="D29" i="1"/>
  <c r="E29" i="1" s="1"/>
  <c r="C29" i="1"/>
  <c r="I28" i="1"/>
  <c r="H28" i="1"/>
  <c r="G28" i="1" s="1"/>
  <c r="L28" i="1" s="1"/>
  <c r="E28" i="1"/>
  <c r="D28" i="1"/>
  <c r="C28" i="1"/>
  <c r="I27" i="1"/>
  <c r="H27" i="1" s="1"/>
  <c r="G27" i="1" s="1"/>
  <c r="X27" i="1" s="1"/>
  <c r="D27" i="1"/>
  <c r="D34" i="1" s="1"/>
  <c r="C27" i="1"/>
  <c r="E27" i="1" s="1"/>
  <c r="I26" i="1"/>
  <c r="H26" i="1" s="1"/>
  <c r="G26" i="1" s="1"/>
  <c r="E26" i="1"/>
  <c r="I25" i="1"/>
  <c r="H25" i="1"/>
  <c r="G25" i="1" s="1"/>
  <c r="X25" i="1" s="1"/>
  <c r="D25" i="1"/>
  <c r="C25" i="1"/>
  <c r="E25" i="1" s="1"/>
  <c r="I24" i="1"/>
  <c r="H24" i="1" s="1"/>
  <c r="D24" i="1"/>
  <c r="E24" i="1" s="1"/>
  <c r="C24" i="1"/>
  <c r="I23" i="1"/>
  <c r="I34" i="1" s="1"/>
  <c r="H23" i="1"/>
  <c r="G23" i="1" s="1"/>
  <c r="E23" i="1"/>
  <c r="E34" i="1" s="1"/>
  <c r="D23" i="1"/>
  <c r="C23" i="1"/>
  <c r="C34" i="1" s="1"/>
  <c r="Y21" i="1"/>
  <c r="W21" i="1"/>
  <c r="V21" i="1"/>
  <c r="U21" i="1"/>
  <c r="S21" i="1"/>
  <c r="R21" i="1"/>
  <c r="Q21" i="1"/>
  <c r="P21" i="1"/>
  <c r="O21" i="1"/>
  <c r="N21" i="1"/>
  <c r="M21" i="1"/>
  <c r="K21" i="1"/>
  <c r="J21" i="1"/>
  <c r="F21" i="1"/>
  <c r="I20" i="1"/>
  <c r="H20" i="1" s="1"/>
  <c r="G20" i="1" s="1"/>
  <c r="D20" i="1"/>
  <c r="E20" i="1" s="1"/>
  <c r="C20" i="1"/>
  <c r="I19" i="1"/>
  <c r="H19" i="1" s="1"/>
  <c r="G19" i="1" s="1"/>
  <c r="D19" i="1"/>
  <c r="C19" i="1"/>
  <c r="E19" i="1" s="1"/>
  <c r="I18" i="1"/>
  <c r="H18" i="1"/>
  <c r="G18" i="1" s="1"/>
  <c r="T18" i="1" s="1"/>
  <c r="T21" i="1" s="1"/>
  <c r="D18" i="1"/>
  <c r="C18" i="1"/>
  <c r="E18" i="1" s="1"/>
  <c r="I17" i="1"/>
  <c r="H17" i="1" s="1"/>
  <c r="G17" i="1" s="1"/>
  <c r="X17" i="1" s="1"/>
  <c r="X21" i="1" s="1"/>
  <c r="D17" i="1"/>
  <c r="E17" i="1" s="1"/>
  <c r="C17" i="1"/>
  <c r="I16" i="1"/>
  <c r="H16" i="1" s="1"/>
  <c r="G16" i="1" s="1"/>
  <c r="D16" i="1"/>
  <c r="C16" i="1"/>
  <c r="E16" i="1" s="1"/>
  <c r="G15" i="1"/>
  <c r="I14" i="1"/>
  <c r="H14" i="1"/>
  <c r="G14" i="1" s="1"/>
  <c r="D14" i="1"/>
  <c r="C14" i="1"/>
  <c r="E14" i="1" s="1"/>
  <c r="I13" i="1"/>
  <c r="H13" i="1"/>
  <c r="G13" i="1" s="1"/>
  <c r="E13" i="1"/>
  <c r="D13" i="1"/>
  <c r="C13" i="1"/>
  <c r="I12" i="1"/>
  <c r="H12" i="1" s="1"/>
  <c r="G12" i="1" s="1"/>
  <c r="L12" i="1" s="1"/>
  <c r="D12" i="1"/>
  <c r="D21" i="1" s="1"/>
  <c r="C12" i="1"/>
  <c r="E12" i="1" s="1"/>
  <c r="I11" i="1"/>
  <c r="H11" i="1"/>
  <c r="G11" i="1" s="1"/>
  <c r="L11" i="1" s="1"/>
  <c r="L21" i="1" s="1"/>
  <c r="D11" i="1"/>
  <c r="C11" i="1"/>
  <c r="E11" i="1" s="1"/>
  <c r="I10" i="1"/>
  <c r="I21" i="1" s="1"/>
  <c r="H10" i="1"/>
  <c r="G10" i="1" s="1"/>
  <c r="E10" i="1"/>
  <c r="E21" i="1" s="1"/>
  <c r="D10" i="1"/>
  <c r="C10" i="1"/>
  <c r="C21" i="1" s="1"/>
  <c r="G21" i="1" l="1"/>
  <c r="L23" i="1"/>
  <c r="L34" i="1" s="1"/>
  <c r="L70" i="1" s="1"/>
  <c r="H34" i="1"/>
  <c r="G24" i="1"/>
  <c r="X24" i="1" s="1"/>
  <c r="X34" i="1" s="1"/>
  <c r="D72" i="1"/>
  <c r="C70" i="1"/>
  <c r="I70" i="1"/>
  <c r="C71" i="1"/>
  <c r="E47" i="1"/>
  <c r="L47" i="1"/>
  <c r="L72" i="1" s="1"/>
  <c r="X47" i="1"/>
  <c r="X72" i="1" s="1"/>
  <c r="D70" i="1"/>
  <c r="P36" i="1"/>
  <c r="P47" i="1" s="1"/>
  <c r="P72" i="1" s="1"/>
  <c r="H47" i="1"/>
  <c r="H72" i="1" s="1"/>
  <c r="G37" i="1"/>
  <c r="T37" i="1" s="1"/>
  <c r="T47" i="1" s="1"/>
  <c r="E70" i="1"/>
  <c r="E71" i="1"/>
  <c r="E72" i="1"/>
  <c r="H21" i="1"/>
  <c r="H70" i="1" s="1"/>
  <c r="F70" i="1"/>
  <c r="J70" i="1"/>
  <c r="N70" i="1"/>
  <c r="R70" i="1"/>
  <c r="V70" i="1"/>
  <c r="G49" i="1"/>
  <c r="D71" i="1"/>
  <c r="L71" i="1"/>
  <c r="P71" i="1"/>
  <c r="I72" i="1"/>
  <c r="M72" i="1"/>
  <c r="Q72" i="1"/>
  <c r="U72" i="1"/>
  <c r="Y72" i="1"/>
  <c r="I71" i="1"/>
  <c r="M71" i="1"/>
  <c r="Q71" i="1"/>
  <c r="U71" i="1"/>
  <c r="Y71" i="1"/>
  <c r="F72" i="1"/>
  <c r="J72" i="1"/>
  <c r="N72" i="1"/>
  <c r="R72" i="1"/>
  <c r="V72" i="1"/>
  <c r="X70" i="1" l="1"/>
  <c r="G50" i="1"/>
  <c r="T49" i="1"/>
  <c r="T50" i="1" s="1"/>
  <c r="T70" i="1" s="1"/>
  <c r="H71" i="1"/>
  <c r="G34" i="1"/>
  <c r="P70" i="1"/>
  <c r="T72" i="1"/>
  <c r="X71" i="1"/>
  <c r="G47" i="1"/>
  <c r="G71" i="1"/>
  <c r="T71" i="1" l="1"/>
  <c r="G72" i="1"/>
  <c r="G70" i="1"/>
</calcChain>
</file>

<file path=xl/sharedStrings.xml><?xml version="1.0" encoding="utf-8"?>
<sst xmlns="http://schemas.openxmlformats.org/spreadsheetml/2006/main" count="169" uniqueCount="116">
  <si>
    <t>PLAN  STUDIÓW STACJONARNYCH</t>
  </si>
  <si>
    <t>KIERUNEK WYCHOWANIE FIZYCZNE II STOPIEŃ</t>
  </si>
  <si>
    <t xml:space="preserve">     SPECJALNOŚĆ - WYCHOWANIE FIZYCZNE W SŁUŻBACH MUNDUROWYCH</t>
  </si>
  <si>
    <t>Akademia Wychowania Fizycznego Józefa Piłsudskiego w Warszawie</t>
  </si>
  <si>
    <t>Wydział Wychowania Fizycznego i Zdrowia w Białej Podlaskiej</t>
  </si>
  <si>
    <t>Wymiar godzin</t>
  </si>
  <si>
    <t xml:space="preserve">Zajęcia konta-ktowe**                                                                    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</si>
  <si>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</si>
  <si>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</si>
  <si>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</si>
  <si>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</si>
  <si>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</si>
  <si>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</si>
  <si>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</si>
  <si>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</si>
  <si>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</si>
  <si>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</si>
  <si>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</si>
  <si>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</si>
  <si>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</si>
  <si>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PRZEDMIOTY PODSTAWOWE</t>
  </si>
  <si>
    <t>Język obcy II</t>
  </si>
  <si>
    <t>E-2</t>
  </si>
  <si>
    <t>Ekologia</t>
  </si>
  <si>
    <t>Z-1</t>
  </si>
  <si>
    <t>Filozofia/Etyka*</t>
  </si>
  <si>
    <t>E-1</t>
  </si>
  <si>
    <t xml:space="preserve">Metody badań w wychowaniu fizycznym i sporcie </t>
  </si>
  <si>
    <t>Badania i wdrożenia w praktyce*</t>
  </si>
  <si>
    <t>Z-2</t>
  </si>
  <si>
    <t>Projekty naukowe*</t>
  </si>
  <si>
    <t>Z-3</t>
  </si>
  <si>
    <t xml:space="preserve">Pedagogika kf </t>
  </si>
  <si>
    <t>E-3</t>
  </si>
  <si>
    <t>Psychologia aktywności fizycznej</t>
  </si>
  <si>
    <t>E-4</t>
  </si>
  <si>
    <t>Socjologia</t>
  </si>
  <si>
    <t>Statystyka</t>
  </si>
  <si>
    <t>Seminarium magisterskie*</t>
  </si>
  <si>
    <t>RAZEM</t>
  </si>
  <si>
    <t>II</t>
  </si>
  <si>
    <t>PRZEDMIOTY KIERUNKOWE</t>
  </si>
  <si>
    <t>Teoria i technologia treningu sportowego</t>
  </si>
  <si>
    <t>Turystyka szkolna</t>
  </si>
  <si>
    <t>Z-4</t>
  </si>
  <si>
    <t>Zarządzanie innowacjami w przedsiębiorstwach turystycznych i sportowych</t>
  </si>
  <si>
    <t>Ekonomiczno-prawne podstawy działalności biznesowej w sporcie</t>
  </si>
  <si>
    <t>Biometria</t>
  </si>
  <si>
    <t>Biochemia wysiłku fizycznego</t>
  </si>
  <si>
    <t>Fizjologia wysiłku fizycznego</t>
  </si>
  <si>
    <t>Podstawy dietetyki</t>
  </si>
  <si>
    <t>Zarządzanie i marketing – techniki decyzyjne</t>
  </si>
  <si>
    <t>Etnologia sportu i rekreacji/Olimpizm*</t>
  </si>
  <si>
    <t>Przedmiot ogólnouczelniany lub niezwiązany z kierunkiem studiów</t>
  </si>
  <si>
    <t>Realizowany w wybranym semestrze</t>
  </si>
  <si>
    <t>III</t>
  </si>
  <si>
    <t>DYDAKTYKA WYCHOWANIA FIZYCZNEGO</t>
  </si>
  <si>
    <t>Zaawansowana metodyka wf</t>
  </si>
  <si>
    <t>Wychowanie fizyczne specjalne</t>
  </si>
  <si>
    <t>Trening zdrowotny</t>
  </si>
  <si>
    <t>Tenis</t>
  </si>
  <si>
    <t>Gimnastyka</t>
  </si>
  <si>
    <t>Pływanie</t>
  </si>
  <si>
    <t>Lekkoatletyka</t>
  </si>
  <si>
    <t>Koszykówka</t>
  </si>
  <si>
    <t>Piłka nożna</t>
  </si>
  <si>
    <t>Piłka ręczna</t>
  </si>
  <si>
    <t>Piłka siatkowa</t>
  </si>
  <si>
    <t>IV</t>
  </si>
  <si>
    <t>PRZEDMIOTY DO WYBORU</t>
  </si>
  <si>
    <t>Zajęcia ruchowe*</t>
  </si>
  <si>
    <t>V</t>
  </si>
  <si>
    <t>SPECJALNOŚĆ  WF W SŁUŻBACH MUNDUROWYCH</t>
  </si>
  <si>
    <t>35a</t>
  </si>
  <si>
    <t>Pływanie użytkowe i ekstremalne*</t>
  </si>
  <si>
    <t>35b</t>
  </si>
  <si>
    <t>Walka wręcz - z bronią*</t>
  </si>
  <si>
    <t>35c</t>
  </si>
  <si>
    <t>Terenoznawstwo i biegi na orientację*</t>
  </si>
  <si>
    <t>35d</t>
  </si>
  <si>
    <t>Surwiwal*</t>
  </si>
  <si>
    <t>35e</t>
  </si>
  <si>
    <t>Techniki i strategie negocjacyjne*</t>
  </si>
  <si>
    <t>35f</t>
  </si>
  <si>
    <t>Preorientacja w służbach mundurowych*</t>
  </si>
  <si>
    <t>35g</t>
  </si>
  <si>
    <t>Medycyna katastrof*</t>
  </si>
  <si>
    <t>35h</t>
  </si>
  <si>
    <t>Obóz militarno-obronny (5 dni)*</t>
  </si>
  <si>
    <t>VI</t>
  </si>
  <si>
    <t>SPECJALNOŚĆ</t>
  </si>
  <si>
    <t>VIa</t>
  </si>
  <si>
    <t>SPECJALNOŚĆ SPORTOWA</t>
  </si>
  <si>
    <t>36a</t>
  </si>
  <si>
    <t>Specjalizacja instruktorska/trenerska#*</t>
  </si>
  <si>
    <t>VIb</t>
  </si>
  <si>
    <t>SPECJALNOŚĆ REKREACYJNA</t>
  </si>
  <si>
    <t>36b</t>
  </si>
  <si>
    <t>Specjalizacja instruktorska (rekreacja)*</t>
  </si>
  <si>
    <t>VIc</t>
  </si>
  <si>
    <t>SPECJALNOŚĆ EDUKACJA ZDROWOTNA</t>
  </si>
  <si>
    <t>36c</t>
  </si>
  <si>
    <t>Korektywa i kompensacja*</t>
  </si>
  <si>
    <t>VII</t>
  </si>
  <si>
    <t>PRAKTYKI</t>
  </si>
  <si>
    <t>Praktyki zawodowe^</t>
  </si>
  <si>
    <t>INSTRUKTOR  SPORTU</t>
  </si>
  <si>
    <t>INSTRUKTOR REKREACJI</t>
  </si>
  <si>
    <t xml:space="preserve">KOREKTYWA I KOMPENSACJA/ ODNOWA BIOLOGICZNA </t>
  </si>
  <si>
    <t>Łącznie</t>
  </si>
  <si>
    <t>ZALICZENIA</t>
  </si>
  <si>
    <t>EGZAMINY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</si>
  <si>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trening koordynacyjny, free diving, dance-fitness, korfball, grappling, trening kondycyjny oraz inne propozycje katedr</t>
    </r>
  </si>
  <si>
    <t>*- przedmioty do wyboru</t>
  </si>
  <si>
    <t># - w ramach specjalizacji instruktorskiej (150 godz); w ramach specjalizacji trenerskiej (150 godz.) + 120 godz. nieobjętych planem studiów (płatnych)</t>
  </si>
  <si>
    <t>^- realizowane w szkołach ponadpodstawowych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</si>
</sst>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indexed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96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/>
    <xf numFmtId="0" fontId="1" fillId="0" borderId="1" xfId="1" applyFill="1" applyBorder="1"/>
    <xf numFmtId="0" fontId="1" fillId="0" borderId="0" xfId="1" applyNumberFormat="1"/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2" fillId="0" borderId="26" xfId="1" applyNumberFormat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49" fontId="2" fillId="0" borderId="35" xfId="1" applyNumberFormat="1" applyFont="1" applyFill="1" applyBorder="1" applyAlignment="1">
      <alignment horizontal="center" vertical="center"/>
    </xf>
    <xf numFmtId="49" fontId="2" fillId="0" borderId="36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>
      <alignment horizontal="center" vertical="center"/>
    </xf>
    <xf numFmtId="49" fontId="6" fillId="0" borderId="44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49" fontId="6" fillId="0" borderId="47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49" fontId="2" fillId="0" borderId="49" xfId="1" applyNumberFormat="1" applyFont="1" applyFill="1" applyBorder="1" applyAlignment="1">
      <alignment horizontal="center"/>
    </xf>
    <xf numFmtId="49" fontId="2" fillId="0" borderId="50" xfId="1" applyNumberFormat="1" applyFont="1" applyFill="1" applyBorder="1" applyAlignment="1">
      <alignment horizontal="left"/>
    </xf>
    <xf numFmtId="0" fontId="2" fillId="0" borderId="51" xfId="1" applyFont="1" applyFill="1" applyBorder="1" applyAlignment="1">
      <alignment horizontal="left"/>
    </xf>
    <xf numFmtId="0" fontId="2" fillId="0" borderId="52" xfId="1" applyFont="1" applyFill="1" applyBorder="1" applyAlignment="1">
      <alignment horizontal="left"/>
    </xf>
    <xf numFmtId="0" fontId="2" fillId="0" borderId="52" xfId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left"/>
    </xf>
    <xf numFmtId="0" fontId="2" fillId="0" borderId="53" xfId="1" applyFont="1" applyFill="1" applyBorder="1" applyAlignment="1">
      <alignment horizontal="left"/>
    </xf>
    <xf numFmtId="0" fontId="2" fillId="0" borderId="54" xfId="1" applyNumberFormat="1" applyFont="1" applyFill="1" applyBorder="1" applyAlignment="1">
      <alignment horizontal="center"/>
    </xf>
    <xf numFmtId="49" fontId="4" fillId="0" borderId="54" xfId="1" applyNumberFormat="1" applyFont="1" applyFill="1" applyBorder="1" applyAlignment="1">
      <alignment horizontal="left"/>
    </xf>
    <xf numFmtId="0" fontId="2" fillId="0" borderId="55" xfId="1" applyNumberFormat="1" applyFont="1" applyFill="1" applyBorder="1" applyAlignment="1">
      <alignment horizontal="center"/>
    </xf>
    <xf numFmtId="0" fontId="2" fillId="0" borderId="56" xfId="1" applyNumberFormat="1" applyFont="1" applyFill="1" applyBorder="1" applyAlignment="1">
      <alignment horizontal="center"/>
    </xf>
    <xf numFmtId="0" fontId="2" fillId="0" borderId="57" xfId="1" applyNumberFormat="1" applyFont="1" applyFill="1" applyBorder="1" applyAlignment="1">
      <alignment horizontal="center"/>
    </xf>
    <xf numFmtId="0" fontId="2" fillId="0" borderId="58" xfId="1" applyNumberFormat="1" applyFont="1" applyFill="1" applyBorder="1" applyAlignment="1">
      <alignment horizontal="center"/>
    </xf>
    <xf numFmtId="0" fontId="6" fillId="0" borderId="57" xfId="1" applyNumberFormat="1" applyFont="1" applyFill="1" applyBorder="1" applyAlignment="1">
      <alignment horizontal="center"/>
    </xf>
    <xf numFmtId="0" fontId="2" fillId="0" borderId="55" xfId="1" applyFont="1" applyFill="1" applyBorder="1" applyAlignment="1">
      <alignment horizontal="center"/>
    </xf>
    <xf numFmtId="0" fontId="2" fillId="0" borderId="56" xfId="1" applyFont="1" applyFill="1" applyBorder="1" applyAlignment="1">
      <alignment horizontal="center"/>
    </xf>
    <xf numFmtId="0" fontId="6" fillId="0" borderId="57" xfId="1" applyFont="1" applyFill="1" applyBorder="1" applyAlignment="1">
      <alignment horizontal="center"/>
    </xf>
    <xf numFmtId="49" fontId="2" fillId="0" borderId="59" xfId="1" applyNumberFormat="1" applyFont="1" applyFill="1" applyBorder="1" applyAlignment="1">
      <alignment horizontal="left"/>
    </xf>
    <xf numFmtId="0" fontId="2" fillId="0" borderId="60" xfId="1" applyNumberFormat="1" applyFont="1" applyFill="1" applyBorder="1" applyAlignment="1">
      <alignment horizontal="center"/>
    </xf>
    <xf numFmtId="49" fontId="4" fillId="0" borderId="60" xfId="1" applyNumberFormat="1" applyFont="1" applyFill="1" applyBorder="1" applyAlignment="1">
      <alignment horizontal="left"/>
    </xf>
    <xf numFmtId="0" fontId="2" fillId="0" borderId="61" xfId="1" applyNumberFormat="1" applyFont="1" applyFill="1" applyBorder="1" applyAlignment="1">
      <alignment horizontal="center"/>
    </xf>
    <xf numFmtId="0" fontId="2" fillId="0" borderId="24" xfId="1" applyNumberFormat="1" applyFont="1" applyFill="1" applyBorder="1" applyAlignment="1">
      <alignment horizontal="center"/>
    </xf>
    <xf numFmtId="0" fontId="2" fillId="0" borderId="62" xfId="1" applyNumberFormat="1" applyFont="1" applyFill="1" applyBorder="1" applyAlignment="1">
      <alignment horizontal="center"/>
    </xf>
    <xf numFmtId="0" fontId="6" fillId="0" borderId="62" xfId="1" applyNumberFormat="1" applyFont="1" applyFill="1" applyBorder="1" applyAlignment="1">
      <alignment horizontal="center"/>
    </xf>
    <xf numFmtId="0" fontId="2" fillId="0" borderId="61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6" fillId="0" borderId="62" xfId="1" applyFont="1" applyFill="1" applyBorder="1" applyAlignment="1">
      <alignment horizontal="center"/>
    </xf>
    <xf numFmtId="49" fontId="2" fillId="0" borderId="63" xfId="1" applyNumberFormat="1" applyFont="1" applyFill="1" applyBorder="1" applyAlignment="1">
      <alignment horizontal="right"/>
    </xf>
    <xf numFmtId="49" fontId="2" fillId="0" borderId="63" xfId="1" applyNumberFormat="1" applyFont="1" applyFill="1" applyBorder="1" applyAlignment="1">
      <alignment horizontal="left"/>
    </xf>
    <xf numFmtId="49" fontId="4" fillId="0" borderId="60" xfId="1" applyNumberFormat="1" applyFont="1" applyFill="1" applyBorder="1" applyAlignment="1">
      <alignment horizontal="left" wrapText="1"/>
    </xf>
    <xf numFmtId="0" fontId="7" fillId="0" borderId="62" xfId="1" applyFont="1" applyFill="1" applyBorder="1" applyAlignment="1">
      <alignment horizontal="center"/>
    </xf>
    <xf numFmtId="0" fontId="2" fillId="0" borderId="64" xfId="1" applyNumberFormat="1" applyFont="1" applyFill="1" applyBorder="1" applyAlignment="1">
      <alignment horizontal="center"/>
    </xf>
    <xf numFmtId="49" fontId="4" fillId="0" borderId="65" xfId="1" applyNumberFormat="1" applyFont="1" applyFill="1" applyBorder="1" applyAlignment="1">
      <alignment horizontal="left"/>
    </xf>
    <xf numFmtId="0" fontId="2" fillId="0" borderId="66" xfId="1" applyNumberFormat="1" applyFont="1" applyFill="1" applyBorder="1" applyAlignment="1">
      <alignment horizontal="center"/>
    </xf>
    <xf numFmtId="0" fontId="2" fillId="0" borderId="67" xfId="1" applyNumberFormat="1" applyFont="1" applyFill="1" applyBorder="1" applyAlignment="1">
      <alignment horizontal="center"/>
    </xf>
    <xf numFmtId="0" fontId="2" fillId="0" borderId="68" xfId="1" applyNumberFormat="1" applyFont="1" applyFill="1" applyBorder="1" applyAlignment="1">
      <alignment horizontal="center"/>
    </xf>
    <xf numFmtId="0" fontId="2" fillId="0" borderId="69" xfId="1" applyNumberFormat="1" applyFont="1" applyFill="1" applyBorder="1" applyAlignment="1">
      <alignment horizontal="center"/>
    </xf>
    <xf numFmtId="0" fontId="6" fillId="0" borderId="68" xfId="1" applyNumberFormat="1" applyFont="1" applyFill="1" applyBorder="1" applyAlignment="1">
      <alignment horizontal="center"/>
    </xf>
    <xf numFmtId="0" fontId="2" fillId="0" borderId="66" xfId="1" applyFont="1" applyFill="1" applyBorder="1" applyAlignment="1">
      <alignment horizontal="center"/>
    </xf>
    <xf numFmtId="0" fontId="2" fillId="0" borderId="67" xfId="1" applyFont="1" applyFill="1" applyBorder="1" applyAlignment="1">
      <alignment horizontal="center"/>
    </xf>
    <xf numFmtId="0" fontId="7" fillId="0" borderId="68" xfId="1" applyFont="1" applyFill="1" applyBorder="1" applyAlignment="1">
      <alignment horizontal="center"/>
    </xf>
    <xf numFmtId="49" fontId="2" fillId="0" borderId="70" xfId="1" applyNumberFormat="1" applyFont="1" applyFill="1" applyBorder="1" applyAlignment="1">
      <alignment horizontal="left"/>
    </xf>
    <xf numFmtId="0" fontId="2" fillId="0" borderId="71" xfId="1" applyFont="1" applyFill="1" applyBorder="1" applyAlignment="1">
      <alignment horizontal="center"/>
    </xf>
    <xf numFmtId="49" fontId="2" fillId="0" borderId="72" xfId="1" applyNumberFormat="1" applyFont="1" applyFill="1" applyBorder="1" applyAlignment="1">
      <alignment horizontal="left"/>
    </xf>
    <xf numFmtId="0" fontId="2" fillId="0" borderId="73" xfId="1" applyNumberFormat="1" applyFont="1" applyFill="1" applyBorder="1" applyAlignment="1">
      <alignment horizontal="center"/>
    </xf>
    <xf numFmtId="0" fontId="2" fillId="0" borderId="74" xfId="1" applyNumberFormat="1" applyFont="1" applyFill="1" applyBorder="1" applyAlignment="1">
      <alignment horizontal="center"/>
    </xf>
    <xf numFmtId="0" fontId="2" fillId="0" borderId="75" xfId="1" applyNumberFormat="1" applyFont="1" applyFill="1" applyBorder="1" applyAlignment="1">
      <alignment horizontal="center"/>
    </xf>
    <xf numFmtId="0" fontId="6" fillId="0" borderId="75" xfId="1" applyNumberFormat="1" applyFont="1" applyFill="1" applyBorder="1" applyAlignment="1">
      <alignment horizontal="center"/>
    </xf>
    <xf numFmtId="0" fontId="2" fillId="0" borderId="76" xfId="1" applyNumberFormat="1" applyFont="1" applyFill="1" applyBorder="1" applyAlignment="1">
      <alignment horizontal="center"/>
    </xf>
    <xf numFmtId="0" fontId="2" fillId="0" borderId="77" xfId="1" applyNumberFormat="1" applyFont="1" applyFill="1" applyBorder="1" applyAlignment="1">
      <alignment horizontal="center"/>
    </xf>
    <xf numFmtId="0" fontId="2" fillId="0" borderId="78" xfId="1" applyNumberFormat="1" applyFont="1" applyFill="1" applyBorder="1" applyAlignment="1">
      <alignment horizontal="center"/>
    </xf>
    <xf numFmtId="0" fontId="2" fillId="0" borderId="79" xfId="1" applyNumberFormat="1" applyFont="1" applyFill="1" applyBorder="1" applyAlignment="1">
      <alignment horizontal="center"/>
    </xf>
    <xf numFmtId="0" fontId="2" fillId="0" borderId="80" xfId="1" applyNumberFormat="1" applyFont="1" applyFill="1" applyBorder="1" applyAlignment="1">
      <alignment horizontal="center"/>
    </xf>
    <xf numFmtId="0" fontId="2" fillId="0" borderId="81" xfId="1" applyNumberFormat="1" applyFont="1" applyFill="1" applyBorder="1" applyAlignment="1">
      <alignment horizontal="center"/>
    </xf>
    <xf numFmtId="0" fontId="2" fillId="0" borderId="82" xfId="1" applyNumberFormat="1" applyFont="1" applyFill="1" applyBorder="1" applyAlignment="1">
      <alignment horizontal="center"/>
    </xf>
    <xf numFmtId="0" fontId="2" fillId="0" borderId="83" xfId="1" applyFont="1" applyFill="1" applyBorder="1" applyAlignment="1">
      <alignment horizontal="center"/>
    </xf>
    <xf numFmtId="49" fontId="2" fillId="0" borderId="72" xfId="1" applyNumberFormat="1" applyFont="1" applyFill="1" applyBorder="1" applyAlignment="1">
      <alignment horizontal="center"/>
    </xf>
    <xf numFmtId="49" fontId="2" fillId="0" borderId="76" xfId="1" applyNumberFormat="1" applyFont="1" applyFill="1" applyBorder="1" applyAlignment="1">
      <alignment horizontal="left"/>
    </xf>
    <xf numFmtId="0" fontId="2" fillId="0" borderId="84" xfId="1" applyFont="1" applyFill="1" applyBorder="1" applyAlignment="1">
      <alignment horizontal="left"/>
    </xf>
    <xf numFmtId="0" fontId="2" fillId="0" borderId="85" xfId="1" applyFont="1" applyFill="1" applyBorder="1" applyAlignment="1">
      <alignment horizontal="left"/>
    </xf>
    <xf numFmtId="0" fontId="2" fillId="0" borderId="84" xfId="1" applyFont="1" applyFill="1" applyBorder="1" applyAlignment="1">
      <alignment horizontal="center"/>
    </xf>
    <xf numFmtId="0" fontId="2" fillId="0" borderId="85" xfId="1" applyFont="1" applyFill="1" applyBorder="1" applyAlignment="1">
      <alignment horizontal="center"/>
    </xf>
    <xf numFmtId="0" fontId="2" fillId="0" borderId="86" xfId="1" applyFont="1" applyFill="1" applyBorder="1" applyAlignment="1">
      <alignment horizontal="right"/>
    </xf>
    <xf numFmtId="0" fontId="2" fillId="0" borderId="87" xfId="1" applyNumberFormat="1" applyFont="1" applyFill="1" applyBorder="1" applyAlignment="1">
      <alignment horizontal="center"/>
    </xf>
    <xf numFmtId="49" fontId="4" fillId="0" borderId="87" xfId="1" applyNumberFormat="1" applyFont="1" applyFill="1" applyBorder="1"/>
    <xf numFmtId="0" fontId="2" fillId="0" borderId="88" xfId="1" applyNumberFormat="1" applyFont="1" applyFill="1" applyBorder="1" applyAlignment="1">
      <alignment horizontal="center"/>
    </xf>
    <xf numFmtId="0" fontId="2" fillId="0" borderId="11" xfId="1" applyNumberFormat="1" applyFont="1" applyFill="1" applyBorder="1" applyAlignment="1">
      <alignment horizontal="center"/>
    </xf>
    <xf numFmtId="0" fontId="2" fillId="0" borderId="89" xfId="1" applyNumberFormat="1" applyFont="1" applyFill="1" applyBorder="1" applyAlignment="1">
      <alignment horizontal="center"/>
    </xf>
    <xf numFmtId="0" fontId="6" fillId="0" borderId="90" xfId="1" applyNumberFormat="1" applyFont="1" applyFill="1" applyBorder="1" applyAlignment="1">
      <alignment horizontal="center"/>
    </xf>
    <xf numFmtId="0" fontId="2" fillId="0" borderId="88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7" fillId="0" borderId="90" xfId="1" applyFont="1" applyFill="1" applyBorder="1" applyAlignment="1">
      <alignment horizontal="center"/>
    </xf>
    <xf numFmtId="0" fontId="2" fillId="0" borderId="69" xfId="1" applyFont="1" applyFill="1" applyBorder="1" applyAlignment="1">
      <alignment horizontal="center"/>
    </xf>
    <xf numFmtId="49" fontId="2" fillId="0" borderId="91" xfId="1" applyNumberFormat="1" applyFont="1" applyFill="1" applyBorder="1" applyAlignment="1">
      <alignment horizontal="left"/>
    </xf>
    <xf numFmtId="49" fontId="4" fillId="0" borderId="60" xfId="1" applyNumberFormat="1" applyFont="1" applyFill="1" applyBorder="1"/>
    <xf numFmtId="49" fontId="4" fillId="0" borderId="60" xfId="1" applyNumberFormat="1" applyFont="1" applyFill="1" applyBorder="1" applyAlignment="1">
      <alignment wrapText="1"/>
    </xf>
    <xf numFmtId="0" fontId="2" fillId="0" borderId="61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0" fontId="2" fillId="0" borderId="62" xfId="1" applyNumberFormat="1" applyFont="1" applyFill="1" applyBorder="1" applyAlignment="1">
      <alignment horizontal="center" vertical="center"/>
    </xf>
    <xf numFmtId="0" fontId="6" fillId="0" borderId="62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49" fontId="2" fillId="0" borderId="63" xfId="1" applyNumberFormat="1" applyFont="1" applyFill="1" applyBorder="1" applyAlignment="1">
      <alignment horizontal="right" vertical="center"/>
    </xf>
    <xf numFmtId="49" fontId="4" fillId="0" borderId="92" xfId="1" applyNumberFormat="1" applyFont="1" applyFill="1" applyBorder="1" applyAlignment="1">
      <alignment horizontal="left"/>
    </xf>
    <xf numFmtId="0" fontId="2" fillId="0" borderId="93" xfId="1" applyNumberFormat="1" applyFont="1" applyFill="1" applyBorder="1" applyAlignment="1">
      <alignment horizontal="center"/>
    </xf>
    <xf numFmtId="0" fontId="2" fillId="0" borderId="94" xfId="1" applyNumberFormat="1" applyFont="1" applyFill="1" applyBorder="1" applyAlignment="1">
      <alignment horizontal="center"/>
    </xf>
    <xf numFmtId="0" fontId="2" fillId="0" borderId="95" xfId="1" applyNumberFormat="1" applyFont="1" applyFill="1" applyBorder="1" applyAlignment="1">
      <alignment horizontal="center"/>
    </xf>
    <xf numFmtId="0" fontId="6" fillId="0" borderId="95" xfId="1" applyNumberFormat="1" applyFont="1" applyFill="1" applyBorder="1" applyAlignment="1">
      <alignment horizontal="center"/>
    </xf>
    <xf numFmtId="0" fontId="2" fillId="0" borderId="93" xfId="1" applyFont="1" applyFill="1" applyBorder="1" applyAlignment="1">
      <alignment horizontal="center"/>
    </xf>
    <xf numFmtId="0" fontId="2" fillId="0" borderId="94" xfId="1" applyFont="1" applyFill="1" applyBorder="1" applyAlignment="1">
      <alignment horizontal="center"/>
    </xf>
    <xf numFmtId="0" fontId="6" fillId="0" borderId="95" xfId="1" applyFont="1" applyFill="1" applyBorder="1" applyAlignment="1">
      <alignment horizontal="center"/>
    </xf>
    <xf numFmtId="0" fontId="7" fillId="0" borderId="95" xfId="1" applyFont="1" applyFill="1" applyBorder="1" applyAlignment="1">
      <alignment horizontal="center"/>
    </xf>
    <xf numFmtId="0" fontId="2" fillId="0" borderId="96" xfId="1" applyNumberFormat="1" applyFont="1" applyFill="1" applyBorder="1" applyAlignment="1">
      <alignment horizontal="center"/>
    </xf>
    <xf numFmtId="0" fontId="6" fillId="0" borderId="89" xfId="1" applyNumberFormat="1" applyFont="1" applyFill="1" applyBorder="1" applyAlignment="1">
      <alignment horizontal="center"/>
    </xf>
    <xf numFmtId="0" fontId="2" fillId="0" borderId="96" xfId="1" applyFont="1" applyFill="1" applyBorder="1" applyAlignment="1">
      <alignment horizontal="center"/>
    </xf>
    <xf numFmtId="0" fontId="6" fillId="0" borderId="89" xfId="1" applyFont="1" applyFill="1" applyBorder="1" applyAlignment="1">
      <alignment horizontal="center"/>
    </xf>
    <xf numFmtId="0" fontId="7" fillId="0" borderId="89" xfId="1" applyFont="1" applyFill="1" applyBorder="1" applyAlignment="1">
      <alignment horizontal="center"/>
    </xf>
    <xf numFmtId="49" fontId="4" fillId="0" borderId="65" xfId="1" applyNumberFormat="1" applyFont="1" applyFill="1" applyBorder="1" applyAlignment="1">
      <alignment horizontal="left" vertical="top" wrapText="1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67" xfId="1" applyNumberFormat="1" applyFont="1" applyFill="1" applyBorder="1" applyAlignment="1">
      <alignment horizontal="center" vertical="center"/>
    </xf>
    <xf numFmtId="0" fontId="2" fillId="0" borderId="68" xfId="1" applyNumberFormat="1" applyFont="1" applyFill="1" applyBorder="1" applyAlignment="1">
      <alignment horizontal="center" vertical="center"/>
    </xf>
    <xf numFmtId="0" fontId="6" fillId="0" borderId="68" xfId="1" applyNumberFormat="1" applyFont="1" applyFill="1" applyBorder="1" applyAlignment="1">
      <alignment horizontal="center" vertical="center"/>
    </xf>
    <xf numFmtId="49" fontId="2" fillId="0" borderId="97" xfId="1" applyNumberFormat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49" fontId="2" fillId="0" borderId="100" xfId="1" applyNumberFormat="1" applyFont="1" applyFill="1" applyBorder="1" applyAlignment="1">
      <alignment horizontal="right"/>
    </xf>
    <xf numFmtId="0" fontId="2" fillId="0" borderId="101" xfId="1" applyFont="1" applyFill="1" applyBorder="1" applyAlignment="1">
      <alignment horizontal="center"/>
    </xf>
    <xf numFmtId="0" fontId="2" fillId="0" borderId="102" xfId="1" applyNumberFormat="1" applyFont="1" applyFill="1" applyBorder="1" applyAlignment="1">
      <alignment horizontal="center"/>
    </xf>
    <xf numFmtId="0" fontId="6" fillId="0" borderId="102" xfId="1" applyNumberFormat="1" applyFont="1" applyFill="1" applyBorder="1" applyAlignment="1">
      <alignment horizontal="center"/>
    </xf>
    <xf numFmtId="49" fontId="2" fillId="0" borderId="103" xfId="1" applyNumberFormat="1" applyFont="1" applyFill="1" applyBorder="1" applyAlignment="1">
      <alignment horizontal="right"/>
    </xf>
    <xf numFmtId="49" fontId="2" fillId="0" borderId="101" xfId="1" applyNumberFormat="1" applyFont="1" applyFill="1" applyBorder="1" applyAlignment="1">
      <alignment horizontal="center"/>
    </xf>
    <xf numFmtId="49" fontId="2" fillId="0" borderId="76" xfId="1" applyNumberFormat="1" applyFont="1" applyFill="1" applyBorder="1" applyAlignment="1">
      <alignment horizontal="left"/>
    </xf>
    <xf numFmtId="49" fontId="2" fillId="0" borderId="81" xfId="1" applyNumberFormat="1" applyFont="1" applyFill="1" applyBorder="1" applyAlignment="1">
      <alignment horizontal="left"/>
    </xf>
    <xf numFmtId="49" fontId="2" fillId="0" borderId="104" xfId="1" applyNumberFormat="1" applyFont="1" applyFill="1" applyBorder="1" applyAlignment="1">
      <alignment horizontal="left"/>
    </xf>
    <xf numFmtId="0" fontId="2" fillId="0" borderId="105" xfId="1" applyNumberFormat="1" applyFont="1" applyFill="1" applyBorder="1" applyAlignment="1">
      <alignment horizontal="center"/>
    </xf>
    <xf numFmtId="49" fontId="4" fillId="0" borderId="87" xfId="1" applyNumberFormat="1" applyFont="1" applyFill="1" applyBorder="1" applyAlignment="1">
      <alignment wrapText="1"/>
    </xf>
    <xf numFmtId="0" fontId="7" fillId="0" borderId="57" xfId="1" applyFont="1" applyFill="1" applyBorder="1" applyAlignment="1">
      <alignment horizontal="center"/>
    </xf>
    <xf numFmtId="0" fontId="2" fillId="0" borderId="65" xfId="1" applyNumberFormat="1" applyFont="1" applyFill="1" applyBorder="1" applyAlignment="1">
      <alignment horizontal="center"/>
    </xf>
    <xf numFmtId="0" fontId="6" fillId="0" borderId="68" xfId="1" applyFont="1" applyFill="1" applyBorder="1" applyAlignment="1">
      <alignment horizontal="center"/>
    </xf>
    <xf numFmtId="49" fontId="2" fillId="0" borderId="70" xfId="1" applyNumberFormat="1" applyFont="1" applyFill="1" applyBorder="1" applyAlignment="1">
      <alignment horizontal="right"/>
    </xf>
    <xf numFmtId="0" fontId="2" fillId="0" borderId="72" xfId="1" applyFont="1" applyFill="1" applyBorder="1" applyAlignment="1">
      <alignment horizontal="center"/>
    </xf>
    <xf numFmtId="49" fontId="2" fillId="0" borderId="76" xfId="1" applyNumberFormat="1" applyFont="1" applyFill="1" applyBorder="1"/>
    <xf numFmtId="0" fontId="2" fillId="0" borderId="81" xfId="1" applyFont="1" applyFill="1" applyBorder="1"/>
    <xf numFmtId="0" fontId="2" fillId="0" borderId="81" xfId="1" applyFont="1" applyFill="1" applyBorder="1" applyAlignment="1">
      <alignment horizontal="center"/>
    </xf>
    <xf numFmtId="0" fontId="2" fillId="0" borderId="104" xfId="1" applyFont="1" applyFill="1" applyBorder="1"/>
    <xf numFmtId="0" fontId="2" fillId="0" borderId="72" xfId="1" applyNumberFormat="1" applyFont="1" applyFill="1" applyBorder="1" applyAlignment="1">
      <alignment horizontal="center"/>
    </xf>
    <xf numFmtId="49" fontId="4" fillId="0" borderId="72" xfId="1" applyNumberFormat="1" applyFont="1" applyFill="1" applyBorder="1"/>
    <xf numFmtId="0" fontId="2" fillId="0" borderId="73" xfId="1" applyFont="1" applyFill="1" applyBorder="1" applyAlignment="1">
      <alignment horizontal="center"/>
    </xf>
    <xf numFmtId="0" fontId="2" fillId="0" borderId="74" xfId="1" applyFont="1" applyFill="1" applyBorder="1" applyAlignment="1">
      <alignment horizontal="center"/>
    </xf>
    <xf numFmtId="0" fontId="7" fillId="0" borderId="75" xfId="1" applyFont="1" applyFill="1" applyBorder="1" applyAlignment="1">
      <alignment horizontal="center"/>
    </xf>
    <xf numFmtId="49" fontId="2" fillId="0" borderId="83" xfId="1" applyNumberFormat="1" applyFont="1" applyFill="1" applyBorder="1" applyAlignment="1">
      <alignment horizontal="right"/>
    </xf>
    <xf numFmtId="0" fontId="2" fillId="0" borderId="72" xfId="1" applyFont="1" applyFill="1" applyBorder="1"/>
    <xf numFmtId="0" fontId="2" fillId="0" borderId="75" xfId="1" applyFont="1" applyFill="1" applyBorder="1" applyAlignment="1">
      <alignment horizontal="center"/>
    </xf>
    <xf numFmtId="0" fontId="4" fillId="0" borderId="83" xfId="1" applyFont="1" applyFill="1" applyBorder="1" applyAlignment="1">
      <alignment horizontal="center"/>
    </xf>
    <xf numFmtId="49" fontId="2" fillId="0" borderId="106" xfId="1" applyNumberFormat="1" applyFont="1" applyFill="1" applyBorder="1" applyAlignment="1">
      <alignment horizontal="center" vertical="center"/>
    </xf>
    <xf numFmtId="49" fontId="2" fillId="0" borderId="107" xfId="1" applyNumberFormat="1" applyFont="1" applyFill="1" applyBorder="1" applyAlignment="1">
      <alignment horizontal="left" wrapText="1"/>
    </xf>
    <xf numFmtId="0" fontId="7" fillId="0" borderId="85" xfId="1" applyFont="1" applyFill="1" applyBorder="1" applyAlignment="1">
      <alignment horizontal="center"/>
    </xf>
    <xf numFmtId="0" fontId="2" fillId="0" borderId="108" xfId="1" applyFont="1" applyFill="1" applyBorder="1" applyAlignment="1">
      <alignment horizontal="left"/>
    </xf>
    <xf numFmtId="49" fontId="2" fillId="0" borderId="54" xfId="1" applyNumberFormat="1" applyFont="1" applyFill="1" applyBorder="1" applyAlignment="1">
      <alignment horizontal="center" vertical="center"/>
    </xf>
    <xf numFmtId="49" fontId="4" fillId="0" borderId="105" xfId="1" applyNumberFormat="1" applyFont="1" applyFill="1" applyBorder="1"/>
    <xf numFmtId="0" fontId="2" fillId="0" borderId="90" xfId="1" applyNumberFormat="1" applyFont="1" applyFill="1" applyBorder="1" applyAlignment="1">
      <alignment horizontal="center"/>
    </xf>
    <xf numFmtId="49" fontId="2" fillId="0" borderId="91" xfId="1" applyNumberFormat="1" applyFont="1" applyFill="1" applyBorder="1" applyAlignment="1">
      <alignment horizontal="right"/>
    </xf>
    <xf numFmtId="49" fontId="2" fillId="0" borderId="60" xfId="1" applyNumberFormat="1" applyFont="1" applyFill="1" applyBorder="1" applyAlignment="1">
      <alignment horizontal="center" vertical="center"/>
    </xf>
    <xf numFmtId="49" fontId="2" fillId="0" borderId="64" xfId="1" applyNumberFormat="1" applyFont="1" applyFill="1" applyBorder="1" applyAlignment="1">
      <alignment horizontal="center" vertical="center"/>
    </xf>
    <xf numFmtId="49" fontId="4" fillId="0" borderId="65" xfId="1" applyNumberFormat="1" applyFont="1" applyFill="1" applyBorder="1"/>
    <xf numFmtId="49" fontId="2" fillId="0" borderId="109" xfId="1" applyNumberFormat="1" applyFont="1" applyFill="1" applyBorder="1" applyAlignment="1">
      <alignment horizontal="right"/>
    </xf>
    <xf numFmtId="49" fontId="2" fillId="0" borderId="110" xfId="1" applyNumberFormat="1" applyFont="1" applyFill="1" applyBorder="1" applyAlignment="1">
      <alignment horizontal="center" vertical="center"/>
    </xf>
    <xf numFmtId="49" fontId="2" fillId="0" borderId="104" xfId="1" applyNumberFormat="1" applyFont="1" applyFill="1" applyBorder="1" applyAlignment="1">
      <alignment vertical="center"/>
    </xf>
    <xf numFmtId="0" fontId="2" fillId="0" borderId="111" xfId="1" applyNumberFormat="1" applyFont="1" applyFill="1" applyBorder="1" applyAlignment="1">
      <alignment horizontal="center"/>
    </xf>
    <xf numFmtId="0" fontId="6" fillId="0" borderId="112" xfId="1" applyNumberFormat="1" applyFont="1" applyFill="1" applyBorder="1" applyAlignment="1">
      <alignment horizontal="center"/>
    </xf>
    <xf numFmtId="0" fontId="2" fillId="0" borderId="113" xfId="1" applyNumberFormat="1" applyFont="1" applyFill="1" applyBorder="1" applyAlignment="1">
      <alignment horizontal="center"/>
    </xf>
    <xf numFmtId="0" fontId="2" fillId="0" borderId="114" xfId="1" applyFont="1" applyFill="1" applyBorder="1" applyAlignment="1">
      <alignment horizontal="left"/>
    </xf>
    <xf numFmtId="49" fontId="2" fillId="0" borderId="115" xfId="1" applyNumberFormat="1" applyFont="1" applyFill="1" applyBorder="1" applyAlignment="1">
      <alignment horizontal="center" vertical="center"/>
    </xf>
    <xf numFmtId="49" fontId="2" fillId="0" borderId="76" xfId="1" applyNumberFormat="1" applyFont="1" applyFill="1" applyBorder="1" applyAlignment="1">
      <alignment vertical="center"/>
    </xf>
    <xf numFmtId="0" fontId="8" fillId="0" borderId="81" xfId="1" applyFont="1" applyFill="1" applyBorder="1" applyAlignment="1">
      <alignment horizontal="center"/>
    </xf>
    <xf numFmtId="0" fontId="2" fillId="0" borderId="104" xfId="1" applyFont="1" applyFill="1" applyBorder="1" applyAlignment="1">
      <alignment horizontal="left"/>
    </xf>
    <xf numFmtId="49" fontId="2" fillId="0" borderId="71" xfId="1" applyNumberFormat="1" applyFont="1" applyFill="1" applyBorder="1" applyAlignment="1">
      <alignment horizontal="center"/>
    </xf>
    <xf numFmtId="0" fontId="2" fillId="0" borderId="116" xfId="1" applyNumberFormat="1" applyFont="1" applyFill="1" applyBorder="1" applyAlignment="1">
      <alignment horizontal="center"/>
    </xf>
    <xf numFmtId="0" fontId="2" fillId="0" borderId="117" xfId="1" applyNumberFormat="1" applyFont="1" applyFill="1" applyBorder="1" applyAlignment="1">
      <alignment horizontal="center"/>
    </xf>
    <xf numFmtId="0" fontId="7" fillId="0" borderId="81" xfId="1" applyFont="1" applyFill="1" applyBorder="1" applyAlignment="1">
      <alignment horizontal="center"/>
    </xf>
    <xf numFmtId="0" fontId="2" fillId="0" borderId="104" xfId="1" applyFont="1" applyFill="1" applyBorder="1" applyAlignment="1">
      <alignment horizontal="right"/>
    </xf>
    <xf numFmtId="49" fontId="4" fillId="0" borderId="72" xfId="1" applyNumberFormat="1" applyFont="1" applyFill="1" applyBorder="1" applyAlignment="1">
      <alignment vertical="top" wrapText="1"/>
    </xf>
    <xf numFmtId="49" fontId="2" fillId="0" borderId="115" xfId="1" applyNumberFormat="1" applyFont="1" applyFill="1" applyBorder="1" applyAlignment="1">
      <alignment horizontal="center"/>
    </xf>
    <xf numFmtId="0" fontId="2" fillId="0" borderId="108" xfId="1" applyFont="1" applyFill="1" applyBorder="1" applyAlignment="1">
      <alignment horizontal="right"/>
    </xf>
    <xf numFmtId="49" fontId="2" fillId="0" borderId="118" xfId="1" applyNumberFormat="1" applyFont="1" applyFill="1" applyBorder="1" applyAlignment="1">
      <alignment horizontal="center"/>
    </xf>
    <xf numFmtId="49" fontId="4" fillId="0" borderId="115" xfId="1" applyNumberFormat="1" applyFont="1" applyFill="1" applyBorder="1" applyAlignment="1">
      <alignment horizontal="left" wrapText="1"/>
    </xf>
    <xf numFmtId="0" fontId="2" fillId="0" borderId="119" xfId="1" applyNumberFormat="1" applyFont="1" applyFill="1" applyBorder="1" applyAlignment="1">
      <alignment horizontal="center"/>
    </xf>
    <xf numFmtId="0" fontId="2" fillId="0" borderId="120" xfId="1" applyNumberFormat="1" applyFont="1" applyFill="1" applyBorder="1" applyAlignment="1">
      <alignment horizontal="center"/>
    </xf>
    <xf numFmtId="0" fontId="6" fillId="0" borderId="120" xfId="1" applyNumberFormat="1" applyFont="1" applyFill="1" applyBorder="1" applyAlignment="1">
      <alignment horizontal="center"/>
    </xf>
    <xf numFmtId="0" fontId="2" fillId="0" borderId="119" xfId="1" applyFont="1" applyFill="1" applyBorder="1" applyAlignment="1">
      <alignment horizontal="center"/>
    </xf>
    <xf numFmtId="0" fontId="2" fillId="0" borderId="58" xfId="1" applyFont="1" applyFill="1" applyBorder="1" applyAlignment="1">
      <alignment horizontal="center"/>
    </xf>
    <xf numFmtId="0" fontId="7" fillId="0" borderId="120" xfId="1" applyFont="1" applyFill="1" applyBorder="1" applyAlignment="1">
      <alignment horizontal="center"/>
    </xf>
    <xf numFmtId="49" fontId="2" fillId="0" borderId="121" xfId="1" applyNumberFormat="1" applyFont="1" applyFill="1" applyBorder="1" applyAlignment="1">
      <alignment horizontal="right"/>
    </xf>
    <xf numFmtId="49" fontId="2" fillId="0" borderId="13" xfId="1" applyNumberFormat="1" applyFont="1" applyFill="1" applyBorder="1" applyAlignment="1">
      <alignment horizontal="left"/>
    </xf>
    <xf numFmtId="0" fontId="2" fillId="0" borderId="14" xfId="1" applyFont="1" applyFill="1" applyBorder="1" applyAlignment="1">
      <alignment horizontal="left"/>
    </xf>
    <xf numFmtId="0" fontId="2" fillId="0" borderId="122" xfId="1" applyFont="1" applyFill="1" applyBorder="1" applyAlignment="1">
      <alignment horizontal="left"/>
    </xf>
    <xf numFmtId="0" fontId="2" fillId="0" borderId="123" xfId="1" applyFont="1" applyFill="1" applyBorder="1" applyAlignment="1">
      <alignment horizontal="center"/>
    </xf>
    <xf numFmtId="0" fontId="2" fillId="0" borderId="115" xfId="1" applyNumberFormat="1" applyFont="1" applyFill="1" applyBorder="1" applyAlignment="1">
      <alignment horizontal="center"/>
    </xf>
    <xf numFmtId="49" fontId="4" fillId="0" borderId="115" xfId="1" applyNumberFormat="1" applyFont="1" applyFill="1" applyBorder="1"/>
    <xf numFmtId="0" fontId="2" fillId="0" borderId="29" xfId="1" applyNumberFormat="1" applyFont="1" applyFill="1" applyBorder="1" applyAlignment="1">
      <alignment horizontal="center"/>
    </xf>
    <xf numFmtId="0" fontId="2" fillId="0" borderId="124" xfId="1" applyNumberFormat="1" applyFont="1" applyFill="1" applyBorder="1" applyAlignment="1">
      <alignment horizontal="center"/>
    </xf>
    <xf numFmtId="49" fontId="2" fillId="0" borderId="125" xfId="1" applyNumberFormat="1" applyFont="1" applyFill="1" applyBorder="1" applyAlignment="1">
      <alignment horizontal="right"/>
    </xf>
    <xf numFmtId="49" fontId="2" fillId="0" borderId="126" xfId="1" applyNumberFormat="1" applyFont="1" applyFill="1" applyBorder="1" applyAlignment="1">
      <alignment horizontal="left" vertical="center"/>
    </xf>
    <xf numFmtId="0" fontId="2" fillId="0" borderId="127" xfId="1" applyFont="1" applyFill="1" applyBorder="1" applyAlignment="1">
      <alignment horizontal="left" vertical="center"/>
    </xf>
    <xf numFmtId="0" fontId="2" fillId="0" borderId="45" xfId="1" applyNumberFormat="1" applyFont="1" applyFill="1" applyBorder="1" applyAlignment="1">
      <alignment horizontal="center" vertical="center" wrapText="1"/>
    </xf>
    <xf numFmtId="0" fontId="6" fillId="0" borderId="45" xfId="1" applyNumberFormat="1" applyFont="1" applyFill="1" applyBorder="1" applyAlignment="1">
      <alignment horizontal="center" vertical="center" wrapText="1"/>
    </xf>
    <xf numFmtId="0" fontId="9" fillId="0" borderId="45" xfId="1" applyNumberFormat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/>
    </xf>
    <xf numFmtId="49" fontId="2" fillId="0" borderId="128" xfId="1" applyNumberFormat="1" applyFont="1" applyFill="1" applyBorder="1" applyAlignment="1">
      <alignment horizontal="left" vertical="center" wrapText="1"/>
    </xf>
    <xf numFmtId="0" fontId="2" fillId="0" borderId="129" xfId="1" applyFont="1" applyFill="1" applyBorder="1" applyAlignment="1">
      <alignment horizontal="left" vertical="center" wrapText="1"/>
    </xf>
    <xf numFmtId="0" fontId="2" fillId="0" borderId="130" xfId="1" applyNumberFormat="1" applyFont="1" applyFill="1" applyBorder="1" applyAlignment="1">
      <alignment horizontal="center" vertical="center" wrapText="1"/>
    </xf>
    <xf numFmtId="0" fontId="6" fillId="0" borderId="130" xfId="1" applyNumberFormat="1" applyFont="1" applyFill="1" applyBorder="1" applyAlignment="1">
      <alignment horizontal="center" vertical="center" wrapText="1"/>
    </xf>
    <xf numFmtId="49" fontId="2" fillId="0" borderId="131" xfId="1" applyNumberFormat="1" applyFont="1" applyFill="1" applyBorder="1" applyAlignment="1">
      <alignment horizontal="center"/>
    </xf>
    <xf numFmtId="0" fontId="4" fillId="0" borderId="132" xfId="1" applyFont="1" applyFill="1" applyBorder="1"/>
    <xf numFmtId="0" fontId="4" fillId="0" borderId="133" xfId="1" applyFont="1" applyFill="1" applyBorder="1"/>
    <xf numFmtId="0" fontId="2" fillId="0" borderId="133" xfId="1" applyFont="1" applyFill="1" applyBorder="1" applyAlignment="1">
      <alignment horizontal="left" readingOrder="1"/>
    </xf>
    <xf numFmtId="0" fontId="2" fillId="0" borderId="134" xfId="1" applyFont="1" applyFill="1" applyBorder="1" applyAlignment="1">
      <alignment horizontal="left" readingOrder="1"/>
    </xf>
    <xf numFmtId="49" fontId="2" fillId="0" borderId="135" xfId="1" applyNumberFormat="1" applyFont="1" applyFill="1" applyBorder="1" applyAlignment="1">
      <alignment readingOrder="1"/>
    </xf>
    <xf numFmtId="0" fontId="2" fillId="0" borderId="136" xfId="1" applyFont="1" applyFill="1" applyBorder="1" applyAlignment="1">
      <alignment readingOrder="1"/>
    </xf>
    <xf numFmtId="0" fontId="2" fillId="0" borderId="137" xfId="1" applyFont="1" applyFill="1" applyBorder="1" applyAlignment="1">
      <alignment readingOrder="1"/>
    </xf>
    <xf numFmtId="0" fontId="2" fillId="0" borderId="138" xfId="1" applyNumberFormat="1" applyFont="1" applyFill="1" applyBorder="1" applyAlignment="1">
      <alignment horizontal="center"/>
    </xf>
    <xf numFmtId="0" fontId="2" fillId="0" borderId="136" xfId="1" applyFont="1" applyFill="1" applyBorder="1" applyAlignment="1">
      <alignment horizontal="center"/>
    </xf>
    <xf numFmtId="0" fontId="2" fillId="0" borderId="137" xfId="1" applyFont="1" applyFill="1" applyBorder="1" applyAlignment="1">
      <alignment horizontal="center"/>
    </xf>
    <xf numFmtId="0" fontId="2" fillId="0" borderId="139" xfId="1" applyNumberFormat="1" applyFont="1" applyFill="1" applyBorder="1" applyAlignment="1">
      <alignment horizontal="center"/>
    </xf>
    <xf numFmtId="0" fontId="2" fillId="0" borderId="140" xfId="1" applyFont="1" applyFill="1" applyBorder="1" applyAlignment="1">
      <alignment horizontal="center"/>
    </xf>
    <xf numFmtId="0" fontId="2" fillId="0" borderId="141" xfId="1" applyNumberFormat="1" applyFont="1" applyFill="1" applyBorder="1" applyAlignment="1">
      <alignment horizontal="center"/>
    </xf>
    <xf numFmtId="0" fontId="4" fillId="0" borderId="142" xfId="1" applyFont="1" applyFill="1" applyBorder="1"/>
    <xf numFmtId="0" fontId="4" fillId="0" borderId="143" xfId="1" applyFont="1" applyFill="1" applyBorder="1"/>
    <xf numFmtId="0" fontId="2" fillId="0" borderId="144" xfId="1" applyFont="1" applyFill="1" applyBorder="1" applyAlignment="1">
      <alignment horizontal="left" readingOrder="1"/>
    </xf>
    <xf numFmtId="0" fontId="2" fillId="0" borderId="145" xfId="1" applyFont="1" applyFill="1" applyBorder="1" applyAlignment="1">
      <alignment horizontal="left" readingOrder="1"/>
    </xf>
    <xf numFmtId="49" fontId="2" fillId="0" borderId="146" xfId="1" applyNumberFormat="1" applyFont="1" applyFill="1" applyBorder="1" applyAlignment="1">
      <alignment readingOrder="1"/>
    </xf>
    <xf numFmtId="0" fontId="2" fillId="0" borderId="147" xfId="1" applyFont="1" applyFill="1" applyBorder="1" applyAlignment="1">
      <alignment readingOrder="1"/>
    </xf>
    <xf numFmtId="0" fontId="2" fillId="0" borderId="148" xfId="1" applyFont="1" applyFill="1" applyBorder="1" applyAlignment="1">
      <alignment readingOrder="1"/>
    </xf>
    <xf numFmtId="0" fontId="2" fillId="0" borderId="149" xfId="1" applyNumberFormat="1" applyFont="1" applyFill="1" applyBorder="1" applyAlignment="1">
      <alignment horizontal="center"/>
    </xf>
    <xf numFmtId="0" fontId="2" fillId="0" borderId="150" xfId="1" applyFont="1" applyFill="1" applyBorder="1" applyAlignment="1">
      <alignment horizontal="center"/>
    </xf>
    <xf numFmtId="0" fontId="2" fillId="0" borderId="151" xfId="1" applyFont="1" applyFill="1" applyBorder="1" applyAlignment="1">
      <alignment horizontal="center"/>
    </xf>
    <xf numFmtId="0" fontId="2" fillId="0" borderId="152" xfId="1" applyFont="1" applyFill="1" applyBorder="1" applyAlignment="1">
      <alignment horizontal="center"/>
    </xf>
    <xf numFmtId="0" fontId="2" fillId="0" borderId="153" xfId="1" applyNumberFormat="1" applyFont="1" applyFill="1" applyBorder="1" applyAlignment="1">
      <alignment horizontal="center"/>
    </xf>
    <xf numFmtId="0" fontId="2" fillId="0" borderId="147" xfId="1" applyFont="1" applyFill="1" applyBorder="1" applyAlignment="1">
      <alignment horizontal="center"/>
    </xf>
    <xf numFmtId="0" fontId="2" fillId="0" borderId="148" xfId="1" applyFont="1" applyFill="1" applyBorder="1" applyAlignment="1">
      <alignment horizontal="center"/>
    </xf>
    <xf numFmtId="0" fontId="2" fillId="0" borderId="154" xfId="1" applyNumberFormat="1" applyFont="1" applyFill="1" applyBorder="1" applyAlignment="1">
      <alignment horizontal="center"/>
    </xf>
    <xf numFmtId="0" fontId="2" fillId="0" borderId="155" xfId="1" applyFont="1" applyFill="1" applyBorder="1" applyAlignment="1">
      <alignment horizontal="center"/>
    </xf>
    <xf numFmtId="0" fontId="2" fillId="0" borderId="156" xfId="1" applyNumberFormat="1" applyFont="1" applyFill="1" applyBorder="1" applyAlignment="1">
      <alignment horizontal="center"/>
    </xf>
    <xf numFmtId="0" fontId="4" fillId="0" borderId="1" xfId="1" applyFont="1" applyFill="1" applyBorder="1"/>
    <xf numFmtId="49" fontId="10" fillId="0" borderId="132" xfId="1" applyNumberFormat="1" applyFont="1" applyFill="1" applyBorder="1" applyAlignment="1">
      <alignment horizontal="left" wrapText="1"/>
    </xf>
    <xf numFmtId="0" fontId="10" fillId="0" borderId="132" xfId="1" applyFont="1" applyFill="1" applyBorder="1" applyAlignment="1">
      <alignment horizontal="left" wrapText="1"/>
    </xf>
    <xf numFmtId="49" fontId="4" fillId="0" borderId="1" xfId="1" applyNumberFormat="1" applyFont="1" applyFill="1" applyBorder="1" applyAlignment="1">
      <alignment horizontal="left"/>
    </xf>
    <xf numFmtId="0" fontId="11" fillId="0" borderId="1" xfId="1" applyFont="1" applyFill="1" applyBorder="1"/>
    <xf numFmtId="0" fontId="4" fillId="0" borderId="1" xfId="1" applyFont="1" applyFill="1" applyBorder="1" applyAlignment="1">
      <alignment horizontal="center"/>
    </xf>
    <xf numFmtId="49" fontId="4" fillId="0" borderId="1" xfId="1" applyNumberFormat="1" applyFont="1" applyFill="1" applyBorder="1"/>
    <xf numFmtId="0" fontId="3" fillId="0" borderId="0" xfId="1" applyNumberFormat="1" applyFont="1" applyFill="1"/>
    <xf numFmtId="0" fontId="3" fillId="0" borderId="0" xfId="1" applyNumberFormat="1" applyFont="1"/>
    <xf numFmtId="0" fontId="3" fillId="0" borderId="1" xfId="1" applyNumberFormat="1" applyFont="1" applyBorder="1"/>
    <xf numFmtId="0" fontId="1" fillId="0" borderId="1" xfId="1" applyNumberFormat="1" applyBorder="1"/>
  </cellXfs>
  <cellStyles count="2">
    <cellStyle name="Normalny" xfId="0" builtinId="0"/>
    <cellStyle name="Normalny 4 4" xfId="1" xr:uid="{FA7CAF66-BA07-41A3-AA1E-6BFAA1CA8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ACE3-EFD4-4299-84AE-1D272A214808}">
  <dimension ref="A1:GB82"/>
  <sheetViews>
    <sheetView showGridLines="0" tabSelected="1" zoomScale="80" zoomScaleNormal="80" workbookViewId="0">
      <selection activeCell="AI21" sqref="AI21"/>
    </sheetView>
  </sheetViews>
  <sheetFormatPr defaultColWidth="7.7109375" defaultRowHeight="12.75" customHeight="1" x14ac:dyDescent="0.2"/>
  <cols>
    <col min="1" max="1" width="4.42578125" style="5" customWidth="1"/>
    <col min="2" max="2" width="42.85546875" style="5" customWidth="1"/>
    <col min="3" max="3" width="4.28515625" style="5" customWidth="1"/>
    <col min="4" max="4" width="5.5703125" style="5" customWidth="1"/>
    <col min="5" max="5" width="5.42578125" style="5" customWidth="1"/>
    <col min="6" max="6" width="9.7109375" style="5" customWidth="1"/>
    <col min="7" max="7" width="7.140625" style="5" customWidth="1"/>
    <col min="8" max="8" width="7.42578125" style="5" customWidth="1"/>
    <col min="9" max="9" width="4.7109375" style="5" customWidth="1"/>
    <col min="10" max="12" width="4.5703125" style="5" customWidth="1"/>
    <col min="13" max="14" width="3.7109375" style="5" customWidth="1"/>
    <col min="15" max="15" width="4.42578125" style="5" customWidth="1"/>
    <col min="16" max="16" width="4.85546875" style="5" customWidth="1"/>
    <col min="17" max="17" width="3.7109375" style="5" customWidth="1"/>
    <col min="18" max="19" width="4.42578125" style="5" customWidth="1"/>
    <col min="20" max="20" width="4.7109375" style="5" customWidth="1"/>
    <col min="21" max="21" width="3.7109375" style="5" customWidth="1"/>
    <col min="22" max="22" width="4.42578125" style="5" customWidth="1"/>
    <col min="23" max="23" width="4.28515625" style="5" customWidth="1"/>
    <col min="24" max="24" width="4.7109375" style="5" customWidth="1"/>
    <col min="25" max="25" width="3.7109375" style="5" customWidth="1"/>
    <col min="26" max="26" width="7.7109375" style="5"/>
    <col min="27" max="184" width="7.7109375" style="295"/>
    <col min="185" max="16384" width="7.7109375" style="5"/>
  </cols>
  <sheetData>
    <row r="1" spans="1:184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pans="1:184" ht="15.75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</row>
    <row r="3" spans="1:184" ht="15.75" customHeight="1" x14ac:dyDescent="0.25">
      <c r="A3" s="6"/>
      <c r="B3" s="7"/>
      <c r="C3" s="7"/>
      <c r="D3" s="8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7"/>
      <c r="Z3" s="7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</row>
    <row r="4" spans="1:184" ht="15.75" customHeight="1" x14ac:dyDescent="0.2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</row>
    <row r="5" spans="1:184" ht="16.5" customHeight="1" thickBot="1" x14ac:dyDescent="0.3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</row>
    <row r="6" spans="1:184" ht="12.75" customHeight="1" thickBot="1" x14ac:dyDescent="0.25">
      <c r="A6" s="14"/>
      <c r="B6" s="15">
        <v>25</v>
      </c>
      <c r="C6" s="16" t="s">
        <v>5</v>
      </c>
      <c r="D6" s="17"/>
      <c r="E6" s="18"/>
      <c r="F6" s="19" t="s">
        <v>6</v>
      </c>
      <c r="G6" s="20" t="s">
        <v>7</v>
      </c>
      <c r="H6" s="21" t="s">
        <v>8</v>
      </c>
      <c r="I6" s="22" t="s">
        <v>9</v>
      </c>
      <c r="J6" s="23" t="s">
        <v>10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/>
      <c r="Z6" s="26" t="s">
        <v>11</v>
      </c>
      <c r="AA6" s="3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</row>
    <row r="7" spans="1:184" ht="12" customHeight="1" thickBot="1" x14ac:dyDescent="0.25">
      <c r="A7" s="27"/>
      <c r="B7" s="28"/>
      <c r="C7" s="29"/>
      <c r="D7" s="30"/>
      <c r="E7" s="31"/>
      <c r="F7" s="32"/>
      <c r="G7" s="33"/>
      <c r="H7" s="34"/>
      <c r="I7" s="35"/>
      <c r="J7" s="36">
        <v>1</v>
      </c>
      <c r="K7" s="37"/>
      <c r="L7" s="37"/>
      <c r="M7" s="38"/>
      <c r="N7" s="39">
        <v>2</v>
      </c>
      <c r="O7" s="40"/>
      <c r="P7" s="40"/>
      <c r="Q7" s="41"/>
      <c r="R7" s="39">
        <v>3</v>
      </c>
      <c r="S7" s="40"/>
      <c r="T7" s="40"/>
      <c r="U7" s="41"/>
      <c r="V7" s="39">
        <v>4</v>
      </c>
      <c r="W7" s="40"/>
      <c r="X7" s="40"/>
      <c r="Y7" s="41"/>
      <c r="Z7" s="42"/>
      <c r="AA7" s="3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</row>
    <row r="8" spans="1:184" ht="24" customHeight="1" thickBot="1" x14ac:dyDescent="0.25">
      <c r="A8" s="43"/>
      <c r="B8" s="44"/>
      <c r="C8" s="45" t="s">
        <v>12</v>
      </c>
      <c r="D8" s="46" t="s">
        <v>13</v>
      </c>
      <c r="E8" s="47" t="s">
        <v>14</v>
      </c>
      <c r="F8" s="48"/>
      <c r="G8" s="49"/>
      <c r="H8" s="50"/>
      <c r="I8" s="51"/>
      <c r="J8" s="52" t="s">
        <v>15</v>
      </c>
      <c r="K8" s="53" t="s">
        <v>16</v>
      </c>
      <c r="L8" s="53" t="s">
        <v>17</v>
      </c>
      <c r="M8" s="54" t="s">
        <v>18</v>
      </c>
      <c r="N8" s="55" t="s">
        <v>15</v>
      </c>
      <c r="O8" s="56" t="s">
        <v>16</v>
      </c>
      <c r="P8" s="56" t="s">
        <v>17</v>
      </c>
      <c r="Q8" s="57" t="s">
        <v>18</v>
      </c>
      <c r="R8" s="55" t="s">
        <v>15</v>
      </c>
      <c r="S8" s="56" t="s">
        <v>16</v>
      </c>
      <c r="T8" s="56" t="s">
        <v>17</v>
      </c>
      <c r="U8" s="57" t="s">
        <v>18</v>
      </c>
      <c r="V8" s="55" t="s">
        <v>15</v>
      </c>
      <c r="W8" s="56" t="s">
        <v>16</v>
      </c>
      <c r="X8" s="56" t="s">
        <v>17</v>
      </c>
      <c r="Y8" s="57" t="s">
        <v>18</v>
      </c>
      <c r="Z8" s="58"/>
      <c r="AA8" s="3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</row>
    <row r="9" spans="1:184" ht="13.5" customHeight="1" thickBot="1" x14ac:dyDescent="0.25">
      <c r="A9" s="59" t="s">
        <v>19</v>
      </c>
      <c r="B9" s="60" t="s">
        <v>20</v>
      </c>
      <c r="C9" s="61"/>
      <c r="D9" s="62"/>
      <c r="E9" s="62"/>
      <c r="F9" s="62"/>
      <c r="G9" s="62"/>
      <c r="H9" s="63"/>
      <c r="I9" s="64"/>
      <c r="J9" s="62"/>
      <c r="K9" s="62"/>
      <c r="L9" s="62"/>
      <c r="M9" s="65"/>
      <c r="N9" s="62"/>
      <c r="O9" s="62"/>
      <c r="P9" s="62"/>
      <c r="Q9" s="65"/>
      <c r="R9" s="62"/>
      <c r="S9" s="62"/>
      <c r="T9" s="62"/>
      <c r="U9" s="65"/>
      <c r="V9" s="62"/>
      <c r="W9" s="62"/>
      <c r="X9" s="62"/>
      <c r="Y9" s="65"/>
      <c r="Z9" s="66"/>
      <c r="AA9" s="3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</row>
    <row r="10" spans="1:184" ht="14.1" customHeight="1" x14ac:dyDescent="0.25">
      <c r="A10" s="67">
        <v>1</v>
      </c>
      <c r="B10" s="68" t="s">
        <v>21</v>
      </c>
      <c r="C10" s="69">
        <f t="shared" ref="C10:D14" si="0">SUM(J10,N10,R10,V10)</f>
        <v>0</v>
      </c>
      <c r="D10" s="70">
        <f t="shared" si="0"/>
        <v>30</v>
      </c>
      <c r="E10" s="71">
        <f t="shared" ref="E10:E20" si="1">SUM(C10:D10)</f>
        <v>30</v>
      </c>
      <c r="F10" s="69">
        <v>30</v>
      </c>
      <c r="G10" s="72">
        <f t="shared" ref="G10:G20" si="2">H10-F10</f>
        <v>70</v>
      </c>
      <c r="H10" s="70">
        <f t="shared" ref="H10:H20" si="3">$B$6*I10</f>
        <v>100</v>
      </c>
      <c r="I10" s="73">
        <f>SUM(M10,Q10,U10,Y10)</f>
        <v>4</v>
      </c>
      <c r="J10" s="69">
        <v>0</v>
      </c>
      <c r="K10" s="70">
        <v>15</v>
      </c>
      <c r="L10" s="70">
        <v>35</v>
      </c>
      <c r="M10" s="73">
        <v>2</v>
      </c>
      <c r="N10" s="69">
        <v>0</v>
      </c>
      <c r="O10" s="70">
        <v>15</v>
      </c>
      <c r="P10" s="70">
        <v>35</v>
      </c>
      <c r="Q10" s="73">
        <v>2</v>
      </c>
      <c r="R10" s="74"/>
      <c r="S10" s="75"/>
      <c r="T10" s="75"/>
      <c r="U10" s="76"/>
      <c r="V10" s="74"/>
      <c r="W10" s="75"/>
      <c r="X10" s="75"/>
      <c r="Y10" s="76"/>
      <c r="Z10" s="77" t="s">
        <v>22</v>
      </c>
      <c r="AA10" s="3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</row>
    <row r="11" spans="1:184" ht="13.7" customHeight="1" x14ac:dyDescent="0.25">
      <c r="A11" s="78">
        <v>2</v>
      </c>
      <c r="B11" s="79" t="s">
        <v>23</v>
      </c>
      <c r="C11" s="80">
        <f t="shared" si="0"/>
        <v>15</v>
      </c>
      <c r="D11" s="81">
        <f t="shared" si="0"/>
        <v>0</v>
      </c>
      <c r="E11" s="82">
        <f t="shared" si="1"/>
        <v>15</v>
      </c>
      <c r="F11" s="80">
        <v>15</v>
      </c>
      <c r="G11" s="81">
        <f t="shared" si="2"/>
        <v>35</v>
      </c>
      <c r="H11" s="81">
        <f t="shared" si="3"/>
        <v>50</v>
      </c>
      <c r="I11" s="83">
        <f>SUM(M11,Q11,U11,Y11)</f>
        <v>2</v>
      </c>
      <c r="J11" s="80">
        <v>15</v>
      </c>
      <c r="K11" s="81">
        <v>0</v>
      </c>
      <c r="L11" s="81">
        <f>G11</f>
        <v>35</v>
      </c>
      <c r="M11" s="83">
        <v>2</v>
      </c>
      <c r="N11" s="84"/>
      <c r="O11" s="85"/>
      <c r="P11" s="85"/>
      <c r="Q11" s="86"/>
      <c r="R11" s="84"/>
      <c r="S11" s="85"/>
      <c r="T11" s="85"/>
      <c r="U11" s="86"/>
      <c r="V11" s="84"/>
      <c r="W11" s="85"/>
      <c r="X11" s="85"/>
      <c r="Y11" s="86"/>
      <c r="Z11" s="87" t="s">
        <v>24</v>
      </c>
      <c r="AA11" s="3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</row>
    <row r="12" spans="1:184" ht="13.7" customHeight="1" x14ac:dyDescent="0.25">
      <c r="A12" s="78">
        <v>3</v>
      </c>
      <c r="B12" s="79" t="s">
        <v>25</v>
      </c>
      <c r="C12" s="80">
        <f t="shared" si="0"/>
        <v>15</v>
      </c>
      <c r="D12" s="81">
        <f t="shared" si="0"/>
        <v>15</v>
      </c>
      <c r="E12" s="82">
        <f t="shared" si="1"/>
        <v>30</v>
      </c>
      <c r="F12" s="80">
        <v>30</v>
      </c>
      <c r="G12" s="81">
        <f t="shared" si="2"/>
        <v>20</v>
      </c>
      <c r="H12" s="81">
        <f t="shared" si="3"/>
        <v>50</v>
      </c>
      <c r="I12" s="83">
        <f>SUM(M12,Q12,U12,Y12)</f>
        <v>2</v>
      </c>
      <c r="J12" s="80">
        <v>15</v>
      </c>
      <c r="K12" s="81">
        <v>15</v>
      </c>
      <c r="L12" s="81">
        <f>G12</f>
        <v>20</v>
      </c>
      <c r="M12" s="83">
        <v>2</v>
      </c>
      <c r="N12" s="84"/>
      <c r="O12" s="85"/>
      <c r="P12" s="85"/>
      <c r="Q12" s="86"/>
      <c r="R12" s="84"/>
      <c r="S12" s="85"/>
      <c r="T12" s="85"/>
      <c r="U12" s="86"/>
      <c r="V12" s="84"/>
      <c r="W12" s="85"/>
      <c r="X12" s="85"/>
      <c r="Y12" s="86"/>
      <c r="Z12" s="88" t="s">
        <v>26</v>
      </c>
      <c r="AA12" s="3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</row>
    <row r="13" spans="1:184" ht="13.7" customHeight="1" x14ac:dyDescent="0.25">
      <c r="A13" s="78">
        <v>4</v>
      </c>
      <c r="B13" s="89" t="s">
        <v>27</v>
      </c>
      <c r="C13" s="80">
        <f t="shared" si="0"/>
        <v>15</v>
      </c>
      <c r="D13" s="81">
        <f t="shared" si="0"/>
        <v>30</v>
      </c>
      <c r="E13" s="82">
        <f t="shared" si="1"/>
        <v>45</v>
      </c>
      <c r="F13" s="80">
        <v>45</v>
      </c>
      <c r="G13" s="81">
        <f t="shared" si="2"/>
        <v>55</v>
      </c>
      <c r="H13" s="81">
        <f t="shared" si="3"/>
        <v>100</v>
      </c>
      <c r="I13" s="83">
        <f>SUM(M13,Q13,U13,Y13)</f>
        <v>4</v>
      </c>
      <c r="J13" s="80">
        <v>15</v>
      </c>
      <c r="K13" s="81">
        <v>30</v>
      </c>
      <c r="L13" s="81">
        <v>55</v>
      </c>
      <c r="M13" s="83">
        <v>4</v>
      </c>
      <c r="N13" s="84"/>
      <c r="O13" s="85"/>
      <c r="P13" s="85"/>
      <c r="Q13" s="86"/>
      <c r="R13" s="84"/>
      <c r="S13" s="85"/>
      <c r="T13" s="85"/>
      <c r="U13" s="86"/>
      <c r="V13" s="84"/>
      <c r="W13" s="85"/>
      <c r="X13" s="85"/>
      <c r="Y13" s="86"/>
      <c r="Z13" s="87" t="s">
        <v>24</v>
      </c>
      <c r="AA13" s="3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</row>
    <row r="14" spans="1:184" ht="15.6" customHeight="1" x14ac:dyDescent="0.25">
      <c r="A14" s="78">
        <v>5</v>
      </c>
      <c r="B14" s="89" t="s">
        <v>28</v>
      </c>
      <c r="C14" s="80">
        <f t="shared" si="0"/>
        <v>0</v>
      </c>
      <c r="D14" s="81">
        <f t="shared" si="0"/>
        <v>30</v>
      </c>
      <c r="E14" s="82">
        <f t="shared" si="1"/>
        <v>30</v>
      </c>
      <c r="F14" s="80">
        <v>30</v>
      </c>
      <c r="G14" s="81">
        <f t="shared" si="2"/>
        <v>45</v>
      </c>
      <c r="H14" s="81">
        <f t="shared" si="3"/>
        <v>75</v>
      </c>
      <c r="I14" s="83">
        <f>SUM(M14,Q14,U14,Y14)</f>
        <v>3</v>
      </c>
      <c r="J14" s="84"/>
      <c r="K14" s="85"/>
      <c r="L14" s="85"/>
      <c r="M14" s="90"/>
      <c r="N14" s="80">
        <v>0</v>
      </c>
      <c r="O14" s="81">
        <v>30</v>
      </c>
      <c r="P14" s="81">
        <v>45</v>
      </c>
      <c r="Q14" s="83">
        <v>3</v>
      </c>
      <c r="R14" s="84"/>
      <c r="S14" s="85"/>
      <c r="T14" s="85"/>
      <c r="U14" s="86"/>
      <c r="V14" s="84"/>
      <c r="W14" s="85"/>
      <c r="X14" s="85"/>
      <c r="Y14" s="86"/>
      <c r="Z14" s="87" t="s">
        <v>29</v>
      </c>
      <c r="AA14" s="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</row>
    <row r="15" spans="1:184" ht="15.6" customHeight="1" x14ac:dyDescent="0.25">
      <c r="A15" s="78">
        <v>6</v>
      </c>
      <c r="B15" s="89" t="s">
        <v>30</v>
      </c>
      <c r="C15" s="80">
        <v>0</v>
      </c>
      <c r="D15" s="81">
        <v>30</v>
      </c>
      <c r="E15" s="82">
        <v>30</v>
      </c>
      <c r="F15" s="80">
        <v>30</v>
      </c>
      <c r="G15" s="81">
        <f t="shared" si="2"/>
        <v>20</v>
      </c>
      <c r="H15" s="81">
        <v>50</v>
      </c>
      <c r="I15" s="83">
        <v>2</v>
      </c>
      <c r="J15" s="84"/>
      <c r="K15" s="85"/>
      <c r="L15" s="85"/>
      <c r="M15" s="90"/>
      <c r="N15" s="80"/>
      <c r="O15" s="81"/>
      <c r="P15" s="81"/>
      <c r="Q15" s="83"/>
      <c r="R15" s="84">
        <v>0</v>
      </c>
      <c r="S15" s="85">
        <v>30</v>
      </c>
      <c r="T15" s="85">
        <v>20</v>
      </c>
      <c r="U15" s="86">
        <v>2</v>
      </c>
      <c r="V15" s="84"/>
      <c r="W15" s="85"/>
      <c r="X15" s="85"/>
      <c r="Y15" s="86"/>
      <c r="Z15" s="87" t="s">
        <v>31</v>
      </c>
      <c r="AA15" s="3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</row>
    <row r="16" spans="1:184" ht="13.7" customHeight="1" x14ac:dyDescent="0.25">
      <c r="A16" s="78">
        <v>7</v>
      </c>
      <c r="B16" s="79" t="s">
        <v>32</v>
      </c>
      <c r="C16" s="80">
        <f t="shared" ref="C16:D20" si="4">SUM(J16,N16,R16,V16)</f>
        <v>15</v>
      </c>
      <c r="D16" s="81">
        <f t="shared" si="4"/>
        <v>15</v>
      </c>
      <c r="E16" s="82">
        <f t="shared" si="1"/>
        <v>30</v>
      </c>
      <c r="F16" s="80">
        <v>30</v>
      </c>
      <c r="G16" s="81">
        <f t="shared" si="2"/>
        <v>20</v>
      </c>
      <c r="H16" s="81">
        <f t="shared" si="3"/>
        <v>50</v>
      </c>
      <c r="I16" s="83">
        <f>SUM(M16,Q16,U16,Y16)</f>
        <v>2</v>
      </c>
      <c r="J16" s="84"/>
      <c r="K16" s="85"/>
      <c r="L16" s="85"/>
      <c r="M16" s="90"/>
      <c r="N16" s="84"/>
      <c r="O16" s="85"/>
      <c r="P16" s="85"/>
      <c r="Q16" s="86"/>
      <c r="R16" s="80">
        <v>15</v>
      </c>
      <c r="S16" s="81">
        <v>15</v>
      </c>
      <c r="T16" s="81">
        <v>20</v>
      </c>
      <c r="U16" s="83">
        <v>2</v>
      </c>
      <c r="V16" s="84"/>
      <c r="W16" s="85"/>
      <c r="X16" s="85"/>
      <c r="Y16" s="86"/>
      <c r="Z16" s="88" t="s">
        <v>33</v>
      </c>
      <c r="AA16" s="3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</row>
    <row r="17" spans="1:184" ht="13.7" customHeight="1" x14ac:dyDescent="0.25">
      <c r="A17" s="78">
        <v>8</v>
      </c>
      <c r="B17" s="79" t="s">
        <v>34</v>
      </c>
      <c r="C17" s="80">
        <f t="shared" si="4"/>
        <v>15</v>
      </c>
      <c r="D17" s="81">
        <f t="shared" si="4"/>
        <v>15</v>
      </c>
      <c r="E17" s="82">
        <f t="shared" si="1"/>
        <v>30</v>
      </c>
      <c r="F17" s="80">
        <v>30</v>
      </c>
      <c r="G17" s="81">
        <f t="shared" si="2"/>
        <v>20</v>
      </c>
      <c r="H17" s="81">
        <f t="shared" si="3"/>
        <v>50</v>
      </c>
      <c r="I17" s="83">
        <f>SUM(M17,Q17,U17,Y17)</f>
        <v>2</v>
      </c>
      <c r="J17" s="84"/>
      <c r="K17" s="85"/>
      <c r="L17" s="85"/>
      <c r="M17" s="90"/>
      <c r="N17" s="84"/>
      <c r="O17" s="85"/>
      <c r="P17" s="85"/>
      <c r="Q17" s="86"/>
      <c r="R17" s="84"/>
      <c r="S17" s="85"/>
      <c r="T17" s="85"/>
      <c r="U17" s="86"/>
      <c r="V17" s="80">
        <v>15</v>
      </c>
      <c r="W17" s="81">
        <v>15</v>
      </c>
      <c r="X17" s="81">
        <f>G17</f>
        <v>20</v>
      </c>
      <c r="Y17" s="83">
        <v>2</v>
      </c>
      <c r="Z17" s="88" t="s">
        <v>35</v>
      </c>
      <c r="AA17" s="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</row>
    <row r="18" spans="1:184" ht="13.7" customHeight="1" x14ac:dyDescent="0.25">
      <c r="A18" s="78">
        <v>9</v>
      </c>
      <c r="B18" s="79" t="s">
        <v>36</v>
      </c>
      <c r="C18" s="80">
        <f t="shared" si="4"/>
        <v>15</v>
      </c>
      <c r="D18" s="81">
        <f t="shared" si="4"/>
        <v>15</v>
      </c>
      <c r="E18" s="82">
        <f t="shared" si="1"/>
        <v>30</v>
      </c>
      <c r="F18" s="80">
        <v>30</v>
      </c>
      <c r="G18" s="81">
        <f t="shared" si="2"/>
        <v>20</v>
      </c>
      <c r="H18" s="81">
        <f t="shared" si="3"/>
        <v>50</v>
      </c>
      <c r="I18" s="83">
        <f>SUM(M18,Q18,U18,Y18)</f>
        <v>2</v>
      </c>
      <c r="J18" s="84"/>
      <c r="K18" s="85"/>
      <c r="L18" s="85"/>
      <c r="M18" s="90"/>
      <c r="N18" s="84"/>
      <c r="O18" s="85"/>
      <c r="P18" s="85"/>
      <c r="Q18" s="86"/>
      <c r="R18" s="80">
        <v>15</v>
      </c>
      <c r="S18" s="81">
        <v>15</v>
      </c>
      <c r="T18" s="81">
        <f>G18</f>
        <v>20</v>
      </c>
      <c r="U18" s="83">
        <v>2</v>
      </c>
      <c r="V18" s="84"/>
      <c r="W18" s="85"/>
      <c r="X18" s="85"/>
      <c r="Y18" s="86"/>
      <c r="Z18" s="88" t="s">
        <v>33</v>
      </c>
      <c r="AA18" s="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</row>
    <row r="19" spans="1:184" ht="13.5" customHeight="1" x14ac:dyDescent="0.25">
      <c r="A19" s="78">
        <v>10</v>
      </c>
      <c r="B19" s="79" t="s">
        <v>37</v>
      </c>
      <c r="C19" s="80">
        <f t="shared" si="4"/>
        <v>15</v>
      </c>
      <c r="D19" s="81">
        <f t="shared" si="4"/>
        <v>30</v>
      </c>
      <c r="E19" s="82">
        <f t="shared" si="1"/>
        <v>45</v>
      </c>
      <c r="F19" s="80">
        <v>45</v>
      </c>
      <c r="G19" s="81">
        <f t="shared" si="2"/>
        <v>30</v>
      </c>
      <c r="H19" s="81">
        <f t="shared" si="3"/>
        <v>75</v>
      </c>
      <c r="I19" s="83">
        <f>SUM(M19,Q19,U19,Y19)</f>
        <v>3</v>
      </c>
      <c r="J19" s="84"/>
      <c r="K19" s="85"/>
      <c r="L19" s="85"/>
      <c r="M19" s="90"/>
      <c r="N19" s="80">
        <v>15</v>
      </c>
      <c r="O19" s="81">
        <v>30</v>
      </c>
      <c r="P19" s="81">
        <v>30</v>
      </c>
      <c r="Q19" s="83">
        <v>3</v>
      </c>
      <c r="R19" s="84"/>
      <c r="S19" s="85"/>
      <c r="T19" s="85"/>
      <c r="U19" s="86"/>
      <c r="V19" s="84"/>
      <c r="W19" s="85"/>
      <c r="X19" s="85"/>
      <c r="Y19" s="86"/>
      <c r="Z19" s="87" t="s">
        <v>29</v>
      </c>
      <c r="AA19" s="3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</row>
    <row r="20" spans="1:184" ht="13.5" customHeight="1" thickBot="1" x14ac:dyDescent="0.3">
      <c r="A20" s="91">
        <v>11</v>
      </c>
      <c r="B20" s="92" t="s">
        <v>38</v>
      </c>
      <c r="C20" s="93">
        <f t="shared" si="4"/>
        <v>0</v>
      </c>
      <c r="D20" s="94">
        <f t="shared" si="4"/>
        <v>50</v>
      </c>
      <c r="E20" s="95">
        <f t="shared" si="1"/>
        <v>50</v>
      </c>
      <c r="F20" s="93">
        <v>50</v>
      </c>
      <c r="G20" s="96">
        <f t="shared" si="2"/>
        <v>275</v>
      </c>
      <c r="H20" s="94">
        <f t="shared" si="3"/>
        <v>325</v>
      </c>
      <c r="I20" s="97">
        <f>SUM(M20,Q20,U20,Y20)</f>
        <v>13</v>
      </c>
      <c r="J20" s="98"/>
      <c r="K20" s="99"/>
      <c r="L20" s="99"/>
      <c r="M20" s="100"/>
      <c r="N20" s="93">
        <v>0</v>
      </c>
      <c r="O20" s="94">
        <v>10</v>
      </c>
      <c r="P20" s="94">
        <v>40</v>
      </c>
      <c r="Q20" s="97">
        <v>2</v>
      </c>
      <c r="R20" s="93">
        <v>0</v>
      </c>
      <c r="S20" s="94">
        <v>20</v>
      </c>
      <c r="T20" s="94">
        <v>80</v>
      </c>
      <c r="U20" s="97">
        <v>4</v>
      </c>
      <c r="V20" s="93">
        <v>0</v>
      </c>
      <c r="W20" s="94">
        <v>20</v>
      </c>
      <c r="X20" s="94">
        <v>155</v>
      </c>
      <c r="Y20" s="97">
        <v>7</v>
      </c>
      <c r="Z20" s="101" t="s">
        <v>35</v>
      </c>
      <c r="AA20" s="3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</row>
    <row r="21" spans="1:184" ht="13.5" customHeight="1" thickBot="1" x14ac:dyDescent="0.25">
      <c r="A21" s="102"/>
      <c r="B21" s="103" t="s">
        <v>39</v>
      </c>
      <c r="C21" s="104">
        <f t="shared" ref="C21:Y21" si="5">SUM(C10:C20)</f>
        <v>105</v>
      </c>
      <c r="D21" s="105">
        <f t="shared" si="5"/>
        <v>260</v>
      </c>
      <c r="E21" s="106">
        <f t="shared" si="5"/>
        <v>365</v>
      </c>
      <c r="F21" s="104">
        <f t="shared" si="5"/>
        <v>365</v>
      </c>
      <c r="G21" s="105">
        <f t="shared" si="5"/>
        <v>610</v>
      </c>
      <c r="H21" s="105">
        <f t="shared" si="5"/>
        <v>975</v>
      </c>
      <c r="I21" s="107">
        <f t="shared" si="5"/>
        <v>39</v>
      </c>
      <c r="J21" s="108">
        <f t="shared" si="5"/>
        <v>45</v>
      </c>
      <c r="K21" s="109">
        <f t="shared" si="5"/>
        <v>60</v>
      </c>
      <c r="L21" s="110">
        <f t="shared" si="5"/>
        <v>145</v>
      </c>
      <c r="M21" s="107">
        <f t="shared" si="5"/>
        <v>10</v>
      </c>
      <c r="N21" s="108">
        <f t="shared" si="5"/>
        <v>15</v>
      </c>
      <c r="O21" s="111">
        <f t="shared" si="5"/>
        <v>85</v>
      </c>
      <c r="P21" s="110">
        <f t="shared" si="5"/>
        <v>150</v>
      </c>
      <c r="Q21" s="107">
        <f t="shared" si="5"/>
        <v>10</v>
      </c>
      <c r="R21" s="112">
        <f t="shared" si="5"/>
        <v>30</v>
      </c>
      <c r="S21" s="113">
        <f t="shared" si="5"/>
        <v>80</v>
      </c>
      <c r="T21" s="114">
        <f t="shared" si="5"/>
        <v>140</v>
      </c>
      <c r="U21" s="107">
        <f t="shared" si="5"/>
        <v>10</v>
      </c>
      <c r="V21" s="112">
        <f t="shared" si="5"/>
        <v>15</v>
      </c>
      <c r="W21" s="109">
        <f t="shared" si="5"/>
        <v>35</v>
      </c>
      <c r="X21" s="114">
        <f t="shared" si="5"/>
        <v>175</v>
      </c>
      <c r="Y21" s="107">
        <f t="shared" si="5"/>
        <v>9</v>
      </c>
      <c r="Z21" s="115"/>
      <c r="AA21" s="3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</row>
    <row r="22" spans="1:184" ht="13.5" customHeight="1" thickBot="1" x14ac:dyDescent="0.25">
      <c r="A22" s="116" t="s">
        <v>40</v>
      </c>
      <c r="B22" s="117" t="s">
        <v>41</v>
      </c>
      <c r="C22" s="118"/>
      <c r="D22" s="118"/>
      <c r="E22" s="118"/>
      <c r="F22" s="118"/>
      <c r="G22" s="119"/>
      <c r="H22" s="118"/>
      <c r="I22" s="118"/>
      <c r="J22" s="118"/>
      <c r="K22" s="118"/>
      <c r="L22" s="120"/>
      <c r="M22" s="119"/>
      <c r="N22" s="118"/>
      <c r="O22" s="118"/>
      <c r="P22" s="120"/>
      <c r="Q22" s="118"/>
      <c r="R22" s="118"/>
      <c r="S22" s="118"/>
      <c r="T22" s="120"/>
      <c r="U22" s="119"/>
      <c r="V22" s="118"/>
      <c r="W22" s="118"/>
      <c r="X22" s="121"/>
      <c r="Y22" s="118"/>
      <c r="Z22" s="122"/>
      <c r="AA22" s="3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</row>
    <row r="23" spans="1:184" ht="14.1" customHeight="1" x14ac:dyDescent="0.25">
      <c r="A23" s="123">
        <v>12</v>
      </c>
      <c r="B23" s="124" t="s">
        <v>42</v>
      </c>
      <c r="C23" s="125">
        <f t="shared" ref="C23:D25" si="6">SUM(J23,N23,R23,V23)</f>
        <v>30</v>
      </c>
      <c r="D23" s="126">
        <f t="shared" si="6"/>
        <v>30</v>
      </c>
      <c r="E23" s="127">
        <f t="shared" ref="E23:E33" si="7">SUM(C23:D23)</f>
        <v>60</v>
      </c>
      <c r="F23" s="125">
        <v>60</v>
      </c>
      <c r="G23" s="126">
        <f t="shared" ref="G23:G33" si="8">H23-F23</f>
        <v>15</v>
      </c>
      <c r="H23" s="96">
        <f t="shared" ref="H23:H33" si="9">$B$6*I23</f>
        <v>75</v>
      </c>
      <c r="I23" s="128">
        <f t="shared" ref="I23:I32" si="10">SUM(M23,Q23,U23,Y23)</f>
        <v>3</v>
      </c>
      <c r="J23" s="125">
        <v>30</v>
      </c>
      <c r="K23" s="126">
        <v>30</v>
      </c>
      <c r="L23" s="126">
        <f>G23</f>
        <v>15</v>
      </c>
      <c r="M23" s="128">
        <v>3</v>
      </c>
      <c r="N23" s="129"/>
      <c r="O23" s="130"/>
      <c r="P23" s="130"/>
      <c r="Q23" s="131"/>
      <c r="R23" s="129"/>
      <c r="S23" s="132"/>
      <c r="T23" s="130"/>
      <c r="U23" s="131"/>
      <c r="V23" s="129"/>
      <c r="W23" s="132"/>
      <c r="X23" s="130"/>
      <c r="Y23" s="131"/>
      <c r="Z23" s="133" t="s">
        <v>26</v>
      </c>
      <c r="AA23" s="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</row>
    <row r="24" spans="1:184" ht="13.7" customHeight="1" x14ac:dyDescent="0.25">
      <c r="A24" s="82">
        <v>13</v>
      </c>
      <c r="B24" s="134" t="s">
        <v>43</v>
      </c>
      <c r="C24" s="80">
        <f t="shared" si="6"/>
        <v>15</v>
      </c>
      <c r="D24" s="81">
        <f t="shared" si="6"/>
        <v>30</v>
      </c>
      <c r="E24" s="82">
        <f t="shared" si="7"/>
        <v>45</v>
      </c>
      <c r="F24" s="80">
        <v>45</v>
      </c>
      <c r="G24" s="81">
        <f t="shared" si="8"/>
        <v>5</v>
      </c>
      <c r="H24" s="81">
        <f t="shared" si="9"/>
        <v>50</v>
      </c>
      <c r="I24" s="83">
        <f t="shared" si="10"/>
        <v>2</v>
      </c>
      <c r="J24" s="84"/>
      <c r="K24" s="85"/>
      <c r="L24" s="85"/>
      <c r="M24" s="86"/>
      <c r="N24" s="84"/>
      <c r="O24" s="85"/>
      <c r="P24" s="85"/>
      <c r="Q24" s="90"/>
      <c r="R24" s="84"/>
      <c r="S24" s="85"/>
      <c r="T24" s="85"/>
      <c r="U24" s="90"/>
      <c r="V24" s="80">
        <v>15</v>
      </c>
      <c r="W24" s="81">
        <v>30</v>
      </c>
      <c r="X24" s="81">
        <f>G24</f>
        <v>5</v>
      </c>
      <c r="Y24" s="83">
        <v>2</v>
      </c>
      <c r="Z24" s="87" t="s">
        <v>44</v>
      </c>
      <c r="AA24" s="3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</row>
    <row r="25" spans="1:184" ht="28.5" customHeight="1" x14ac:dyDescent="0.25">
      <c r="A25" s="82">
        <v>14</v>
      </c>
      <c r="B25" s="135" t="s">
        <v>45</v>
      </c>
      <c r="C25" s="136">
        <f t="shared" si="6"/>
        <v>30</v>
      </c>
      <c r="D25" s="137">
        <f t="shared" si="6"/>
        <v>15</v>
      </c>
      <c r="E25" s="138">
        <f t="shared" si="7"/>
        <v>45</v>
      </c>
      <c r="F25" s="136">
        <v>45</v>
      </c>
      <c r="G25" s="137">
        <f t="shared" si="8"/>
        <v>5</v>
      </c>
      <c r="H25" s="137">
        <f t="shared" si="9"/>
        <v>50</v>
      </c>
      <c r="I25" s="139">
        <f t="shared" si="10"/>
        <v>2</v>
      </c>
      <c r="J25" s="140"/>
      <c r="K25" s="141"/>
      <c r="L25" s="141"/>
      <c r="M25" s="142"/>
      <c r="N25" s="140"/>
      <c r="O25" s="141"/>
      <c r="P25" s="141"/>
      <c r="Q25" s="143"/>
      <c r="R25" s="140"/>
      <c r="S25" s="141"/>
      <c r="T25" s="141"/>
      <c r="U25" s="143"/>
      <c r="V25" s="136">
        <v>30</v>
      </c>
      <c r="W25" s="137">
        <v>15</v>
      </c>
      <c r="X25" s="137">
        <f>G25</f>
        <v>5</v>
      </c>
      <c r="Y25" s="139">
        <v>2</v>
      </c>
      <c r="Z25" s="144" t="s">
        <v>44</v>
      </c>
      <c r="AA25" s="3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</row>
    <row r="26" spans="1:184" ht="28.5" customHeight="1" x14ac:dyDescent="0.25">
      <c r="A26" s="82">
        <v>15</v>
      </c>
      <c r="B26" s="135" t="s">
        <v>46</v>
      </c>
      <c r="C26" s="136">
        <v>0</v>
      </c>
      <c r="D26" s="137">
        <v>30</v>
      </c>
      <c r="E26" s="138">
        <f t="shared" si="7"/>
        <v>30</v>
      </c>
      <c r="F26" s="136">
        <v>30</v>
      </c>
      <c r="G26" s="137">
        <f t="shared" si="8"/>
        <v>20</v>
      </c>
      <c r="H26" s="137">
        <f t="shared" si="9"/>
        <v>50</v>
      </c>
      <c r="I26" s="139">
        <f t="shared" si="10"/>
        <v>2</v>
      </c>
      <c r="J26" s="140"/>
      <c r="K26" s="141"/>
      <c r="L26" s="141"/>
      <c r="M26" s="142"/>
      <c r="N26" s="140"/>
      <c r="O26" s="141"/>
      <c r="P26" s="141"/>
      <c r="Q26" s="143"/>
      <c r="R26" s="136">
        <v>0</v>
      </c>
      <c r="S26" s="137">
        <v>30</v>
      </c>
      <c r="T26" s="137">
        <v>20</v>
      </c>
      <c r="U26" s="139">
        <v>2</v>
      </c>
      <c r="V26" s="140"/>
      <c r="W26" s="141"/>
      <c r="X26" s="141"/>
      <c r="Y26" s="142"/>
      <c r="Z26" s="144" t="s">
        <v>31</v>
      </c>
      <c r="AA26" s="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</row>
    <row r="27" spans="1:184" ht="12.75" customHeight="1" x14ac:dyDescent="0.25">
      <c r="A27" s="82">
        <v>16</v>
      </c>
      <c r="B27" s="134" t="s">
        <v>47</v>
      </c>
      <c r="C27" s="80">
        <f t="shared" ref="C27:D32" si="11">SUM(J27,N27,R27,V27)</f>
        <v>0</v>
      </c>
      <c r="D27" s="81">
        <f t="shared" si="11"/>
        <v>30</v>
      </c>
      <c r="E27" s="82">
        <f t="shared" si="7"/>
        <v>30</v>
      </c>
      <c r="F27" s="80">
        <v>30</v>
      </c>
      <c r="G27" s="81">
        <f t="shared" si="8"/>
        <v>20</v>
      </c>
      <c r="H27" s="81">
        <f t="shared" si="9"/>
        <v>50</v>
      </c>
      <c r="I27" s="83">
        <f t="shared" si="10"/>
        <v>2</v>
      </c>
      <c r="J27" s="84"/>
      <c r="K27" s="85"/>
      <c r="L27" s="85"/>
      <c r="M27" s="86"/>
      <c r="N27" s="84"/>
      <c r="O27" s="85"/>
      <c r="P27" s="85"/>
      <c r="Q27" s="90"/>
      <c r="R27" s="84"/>
      <c r="S27" s="85"/>
      <c r="T27" s="85"/>
      <c r="U27" s="90"/>
      <c r="V27" s="80">
        <v>0</v>
      </c>
      <c r="W27" s="81">
        <v>30</v>
      </c>
      <c r="X27" s="81">
        <f>G27</f>
        <v>20</v>
      </c>
      <c r="Y27" s="83">
        <v>2</v>
      </c>
      <c r="Z27" s="88" t="s">
        <v>35</v>
      </c>
      <c r="AA27" s="3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</row>
    <row r="28" spans="1:184" ht="12.75" customHeight="1" x14ac:dyDescent="0.25">
      <c r="A28" s="82">
        <v>17</v>
      </c>
      <c r="B28" s="79" t="s">
        <v>48</v>
      </c>
      <c r="C28" s="80">
        <f t="shared" si="11"/>
        <v>0</v>
      </c>
      <c r="D28" s="81">
        <f t="shared" si="11"/>
        <v>30</v>
      </c>
      <c r="E28" s="82">
        <f t="shared" si="7"/>
        <v>30</v>
      </c>
      <c r="F28" s="80">
        <v>30</v>
      </c>
      <c r="G28" s="81">
        <f t="shared" si="8"/>
        <v>45</v>
      </c>
      <c r="H28" s="81">
        <f t="shared" si="9"/>
        <v>75</v>
      </c>
      <c r="I28" s="83">
        <f t="shared" si="10"/>
        <v>3</v>
      </c>
      <c r="J28" s="80">
        <v>0</v>
      </c>
      <c r="K28" s="81">
        <v>30</v>
      </c>
      <c r="L28" s="81">
        <f>G28</f>
        <v>45</v>
      </c>
      <c r="M28" s="83">
        <v>3</v>
      </c>
      <c r="N28" s="84"/>
      <c r="O28" s="85"/>
      <c r="P28" s="85"/>
      <c r="Q28" s="90"/>
      <c r="R28" s="84"/>
      <c r="S28" s="85"/>
      <c r="T28" s="85"/>
      <c r="U28" s="90"/>
      <c r="V28" s="84"/>
      <c r="W28" s="85"/>
      <c r="X28" s="85"/>
      <c r="Y28" s="90"/>
      <c r="Z28" s="87" t="s">
        <v>24</v>
      </c>
      <c r="AA28" s="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</row>
    <row r="29" spans="1:184" ht="13.7" customHeight="1" x14ac:dyDescent="0.25">
      <c r="A29" s="82">
        <v>18</v>
      </c>
      <c r="B29" s="134" t="s">
        <v>49</v>
      </c>
      <c r="C29" s="80">
        <f t="shared" si="11"/>
        <v>0</v>
      </c>
      <c r="D29" s="81">
        <f t="shared" si="11"/>
        <v>30</v>
      </c>
      <c r="E29" s="82">
        <f t="shared" si="7"/>
        <v>30</v>
      </c>
      <c r="F29" s="80">
        <v>30</v>
      </c>
      <c r="G29" s="81">
        <f t="shared" si="8"/>
        <v>20</v>
      </c>
      <c r="H29" s="81">
        <f t="shared" si="9"/>
        <v>50</v>
      </c>
      <c r="I29" s="83">
        <f t="shared" si="10"/>
        <v>2</v>
      </c>
      <c r="J29" s="84"/>
      <c r="K29" s="85"/>
      <c r="L29" s="85"/>
      <c r="M29" s="86"/>
      <c r="N29" s="80">
        <v>0</v>
      </c>
      <c r="O29" s="81">
        <v>30</v>
      </c>
      <c r="P29" s="81">
        <f>G29</f>
        <v>20</v>
      </c>
      <c r="Q29" s="83">
        <v>2</v>
      </c>
      <c r="R29" s="84"/>
      <c r="S29" s="85"/>
      <c r="T29" s="85"/>
      <c r="U29" s="90"/>
      <c r="V29" s="84"/>
      <c r="W29" s="85"/>
      <c r="X29" s="85"/>
      <c r="Y29" s="90"/>
      <c r="Z29" s="88" t="s">
        <v>22</v>
      </c>
      <c r="AA29" s="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</row>
    <row r="30" spans="1:184" ht="13.7" customHeight="1" x14ac:dyDescent="0.25">
      <c r="A30" s="82">
        <v>19</v>
      </c>
      <c r="B30" s="145" t="s">
        <v>50</v>
      </c>
      <c r="C30" s="146">
        <f t="shared" si="11"/>
        <v>15</v>
      </c>
      <c r="D30" s="147">
        <f t="shared" si="11"/>
        <v>30</v>
      </c>
      <c r="E30" s="148">
        <f t="shared" si="7"/>
        <v>45</v>
      </c>
      <c r="F30" s="146">
        <v>45</v>
      </c>
      <c r="G30" s="147">
        <f t="shared" si="8"/>
        <v>30</v>
      </c>
      <c r="H30" s="147">
        <f t="shared" si="9"/>
        <v>75</v>
      </c>
      <c r="I30" s="149">
        <f t="shared" si="10"/>
        <v>3</v>
      </c>
      <c r="J30" s="150"/>
      <c r="K30" s="151"/>
      <c r="L30" s="151"/>
      <c r="M30" s="152"/>
      <c r="N30" s="146">
        <v>15</v>
      </c>
      <c r="O30" s="147">
        <v>30</v>
      </c>
      <c r="P30" s="147">
        <v>30</v>
      </c>
      <c r="Q30" s="149">
        <v>3</v>
      </c>
      <c r="R30" s="150"/>
      <c r="S30" s="151"/>
      <c r="T30" s="151"/>
      <c r="U30" s="153"/>
      <c r="V30" s="150"/>
      <c r="W30" s="151"/>
      <c r="X30" s="151"/>
      <c r="Y30" s="153"/>
      <c r="Z30" s="87" t="s">
        <v>29</v>
      </c>
      <c r="AA30" s="3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</row>
    <row r="31" spans="1:184" ht="13.7" customHeight="1" x14ac:dyDescent="0.25">
      <c r="A31" s="82">
        <v>20</v>
      </c>
      <c r="B31" s="68" t="s">
        <v>51</v>
      </c>
      <c r="C31" s="154">
        <f t="shared" si="11"/>
        <v>30</v>
      </c>
      <c r="D31" s="96">
        <f t="shared" si="11"/>
        <v>15</v>
      </c>
      <c r="E31" s="127">
        <f t="shared" si="7"/>
        <v>45</v>
      </c>
      <c r="F31" s="154">
        <v>45</v>
      </c>
      <c r="G31" s="96">
        <f t="shared" si="8"/>
        <v>5</v>
      </c>
      <c r="H31" s="96">
        <f t="shared" si="9"/>
        <v>50</v>
      </c>
      <c r="I31" s="155">
        <f t="shared" si="10"/>
        <v>2</v>
      </c>
      <c r="J31" s="156"/>
      <c r="K31" s="132"/>
      <c r="L31" s="132"/>
      <c r="M31" s="157"/>
      <c r="N31" s="154">
        <v>30</v>
      </c>
      <c r="O31" s="96">
        <v>15</v>
      </c>
      <c r="P31" s="96">
        <f>G31</f>
        <v>5</v>
      </c>
      <c r="Q31" s="155">
        <v>2</v>
      </c>
      <c r="R31" s="156"/>
      <c r="S31" s="132"/>
      <c r="T31" s="132"/>
      <c r="U31" s="158"/>
      <c r="V31" s="156"/>
      <c r="W31" s="132"/>
      <c r="X31" s="132"/>
      <c r="Y31" s="158"/>
      <c r="Z31" s="87" t="s">
        <v>29</v>
      </c>
      <c r="AA31" s="3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</row>
    <row r="32" spans="1:184" ht="13.7" customHeight="1" x14ac:dyDescent="0.25">
      <c r="A32" s="82">
        <v>21</v>
      </c>
      <c r="B32" s="79" t="s">
        <v>52</v>
      </c>
      <c r="C32" s="80">
        <f t="shared" si="11"/>
        <v>30</v>
      </c>
      <c r="D32" s="81">
        <f t="shared" si="11"/>
        <v>0</v>
      </c>
      <c r="E32" s="82">
        <f t="shared" si="7"/>
        <v>30</v>
      </c>
      <c r="F32" s="80">
        <v>30</v>
      </c>
      <c r="G32" s="81">
        <f t="shared" si="8"/>
        <v>20</v>
      </c>
      <c r="H32" s="81">
        <f t="shared" si="9"/>
        <v>50</v>
      </c>
      <c r="I32" s="83">
        <f t="shared" si="10"/>
        <v>2</v>
      </c>
      <c r="J32" s="80">
        <v>30</v>
      </c>
      <c r="K32" s="81">
        <v>0</v>
      </c>
      <c r="L32" s="81">
        <v>20</v>
      </c>
      <c r="M32" s="83">
        <v>2</v>
      </c>
      <c r="N32" s="84"/>
      <c r="O32" s="85"/>
      <c r="P32" s="85"/>
      <c r="Q32" s="90"/>
      <c r="R32" s="84"/>
      <c r="S32" s="85"/>
      <c r="T32" s="85"/>
      <c r="U32" s="90"/>
      <c r="V32" s="84"/>
      <c r="W32" s="85"/>
      <c r="X32" s="85"/>
      <c r="Y32" s="90"/>
      <c r="Z32" s="87" t="s">
        <v>24</v>
      </c>
      <c r="AA32" s="3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</row>
    <row r="33" spans="1:184" ht="30" customHeight="1" thickBot="1" x14ac:dyDescent="0.25">
      <c r="A33" s="91">
        <v>22</v>
      </c>
      <c r="B33" s="159" t="s">
        <v>53</v>
      </c>
      <c r="C33" s="160">
        <v>30</v>
      </c>
      <c r="D33" s="161">
        <f>SUM(K33,O33,S33,W33)</f>
        <v>0</v>
      </c>
      <c r="E33" s="162">
        <f t="shared" si="7"/>
        <v>30</v>
      </c>
      <c r="F33" s="160">
        <v>30</v>
      </c>
      <c r="G33" s="161">
        <f t="shared" si="8"/>
        <v>20</v>
      </c>
      <c r="H33" s="161">
        <f t="shared" si="9"/>
        <v>50</v>
      </c>
      <c r="I33" s="163">
        <v>2</v>
      </c>
      <c r="J33" s="164" t="s">
        <v>54</v>
      </c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6"/>
      <c r="Z33" s="167"/>
      <c r="AA33" s="3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</row>
    <row r="34" spans="1:184" ht="13.5" customHeight="1" thickBot="1" x14ac:dyDescent="0.25">
      <c r="A34" s="168"/>
      <c r="B34" s="103" t="s">
        <v>39</v>
      </c>
      <c r="C34" s="108">
        <f t="shared" ref="C34:Y34" si="12">SUM(C23:C33)</f>
        <v>180</v>
      </c>
      <c r="D34" s="109">
        <f t="shared" si="12"/>
        <v>240</v>
      </c>
      <c r="E34" s="169">
        <f t="shared" si="12"/>
        <v>420</v>
      </c>
      <c r="F34" s="108">
        <f t="shared" si="12"/>
        <v>420</v>
      </c>
      <c r="G34" s="111">
        <f t="shared" si="12"/>
        <v>205</v>
      </c>
      <c r="H34" s="109">
        <f t="shared" si="12"/>
        <v>625</v>
      </c>
      <c r="I34" s="170">
        <f t="shared" si="12"/>
        <v>25</v>
      </c>
      <c r="J34" s="112">
        <f t="shared" si="12"/>
        <v>60</v>
      </c>
      <c r="K34" s="113">
        <f t="shared" si="12"/>
        <v>60</v>
      </c>
      <c r="L34" s="109">
        <f t="shared" si="12"/>
        <v>80</v>
      </c>
      <c r="M34" s="170">
        <f t="shared" si="12"/>
        <v>8</v>
      </c>
      <c r="N34" s="112">
        <f t="shared" si="12"/>
        <v>45</v>
      </c>
      <c r="O34" s="109">
        <f t="shared" si="12"/>
        <v>75</v>
      </c>
      <c r="P34" s="109">
        <f t="shared" si="12"/>
        <v>55</v>
      </c>
      <c r="Q34" s="170">
        <f t="shared" si="12"/>
        <v>7</v>
      </c>
      <c r="R34" s="108">
        <f t="shared" si="12"/>
        <v>0</v>
      </c>
      <c r="S34" s="111">
        <f t="shared" si="12"/>
        <v>30</v>
      </c>
      <c r="T34" s="109">
        <f t="shared" si="12"/>
        <v>20</v>
      </c>
      <c r="U34" s="170">
        <f t="shared" si="12"/>
        <v>2</v>
      </c>
      <c r="V34" s="108">
        <f t="shared" si="12"/>
        <v>45</v>
      </c>
      <c r="W34" s="109">
        <f t="shared" si="12"/>
        <v>75</v>
      </c>
      <c r="X34" s="109">
        <f t="shared" si="12"/>
        <v>30</v>
      </c>
      <c r="Y34" s="170">
        <f t="shared" si="12"/>
        <v>6</v>
      </c>
      <c r="Z34" s="171"/>
      <c r="AA34" s="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</row>
    <row r="35" spans="1:184" ht="13.5" customHeight="1" thickBot="1" x14ac:dyDescent="0.25">
      <c r="A35" s="172" t="s">
        <v>55</v>
      </c>
      <c r="B35" s="173" t="s">
        <v>56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5"/>
      <c r="AA35" s="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</row>
    <row r="36" spans="1:184" ht="13.5" customHeight="1" x14ac:dyDescent="0.25">
      <c r="A36" s="176">
        <v>23</v>
      </c>
      <c r="B36" s="177" t="s">
        <v>57</v>
      </c>
      <c r="C36" s="69">
        <f t="shared" ref="C36:D46" si="13">SUM(J36,N36,R36,V36)</f>
        <v>30</v>
      </c>
      <c r="D36" s="70">
        <f t="shared" si="13"/>
        <v>30</v>
      </c>
      <c r="E36" s="71">
        <f t="shared" ref="E36:E46" si="14">SUM(C36:D36)</f>
        <v>60</v>
      </c>
      <c r="F36" s="69">
        <v>60</v>
      </c>
      <c r="G36" s="70">
        <f t="shared" ref="G36:G46" si="15">H36-F36</f>
        <v>15</v>
      </c>
      <c r="H36" s="70">
        <f t="shared" ref="H36:H46" si="16">$B$6*I36</f>
        <v>75</v>
      </c>
      <c r="I36" s="73">
        <f t="shared" ref="I36:I46" si="17">SUM(M36,Q36,U36,Y36)</f>
        <v>3</v>
      </c>
      <c r="J36" s="74"/>
      <c r="K36" s="75"/>
      <c r="L36" s="75"/>
      <c r="M36" s="178"/>
      <c r="N36" s="69">
        <v>30</v>
      </c>
      <c r="O36" s="70">
        <v>30</v>
      </c>
      <c r="P36" s="70">
        <f>G36</f>
        <v>15</v>
      </c>
      <c r="Q36" s="73">
        <v>3</v>
      </c>
      <c r="R36" s="74"/>
      <c r="S36" s="75"/>
      <c r="T36" s="75"/>
      <c r="U36" s="178"/>
      <c r="V36" s="74"/>
      <c r="W36" s="75"/>
      <c r="X36" s="75"/>
      <c r="Y36" s="178"/>
      <c r="Z36" s="77" t="s">
        <v>22</v>
      </c>
      <c r="AA36" s="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</row>
    <row r="37" spans="1:184" ht="13.5" customHeight="1" x14ac:dyDescent="0.25">
      <c r="A37" s="78">
        <v>24</v>
      </c>
      <c r="B37" s="134" t="s">
        <v>58</v>
      </c>
      <c r="C37" s="80">
        <f t="shared" si="13"/>
        <v>15</v>
      </c>
      <c r="D37" s="81">
        <f t="shared" si="13"/>
        <v>30</v>
      </c>
      <c r="E37" s="82">
        <f t="shared" si="14"/>
        <v>45</v>
      </c>
      <c r="F37" s="80">
        <v>45</v>
      </c>
      <c r="G37" s="81">
        <f t="shared" si="15"/>
        <v>5</v>
      </c>
      <c r="H37" s="81">
        <f t="shared" si="16"/>
        <v>50</v>
      </c>
      <c r="I37" s="83">
        <f t="shared" si="17"/>
        <v>2</v>
      </c>
      <c r="J37" s="84"/>
      <c r="K37" s="85"/>
      <c r="L37" s="85"/>
      <c r="M37" s="90"/>
      <c r="N37" s="84"/>
      <c r="O37" s="85"/>
      <c r="P37" s="85"/>
      <c r="Q37" s="86"/>
      <c r="R37" s="80">
        <v>15</v>
      </c>
      <c r="S37" s="81">
        <v>30</v>
      </c>
      <c r="T37" s="81">
        <f>G37</f>
        <v>5</v>
      </c>
      <c r="U37" s="83">
        <v>2</v>
      </c>
      <c r="V37" s="84"/>
      <c r="W37" s="85"/>
      <c r="X37" s="85"/>
      <c r="Y37" s="90"/>
      <c r="Z37" s="87" t="s">
        <v>31</v>
      </c>
      <c r="AA37" s="3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</row>
    <row r="38" spans="1:184" ht="13.7" customHeight="1" x14ac:dyDescent="0.25">
      <c r="A38" s="78">
        <v>25</v>
      </c>
      <c r="B38" s="134" t="s">
        <v>59</v>
      </c>
      <c r="C38" s="80">
        <f t="shared" si="13"/>
        <v>0</v>
      </c>
      <c r="D38" s="81">
        <f t="shared" si="13"/>
        <v>30</v>
      </c>
      <c r="E38" s="82">
        <f t="shared" si="14"/>
        <v>30</v>
      </c>
      <c r="F38" s="80">
        <v>30</v>
      </c>
      <c r="G38" s="81">
        <f t="shared" si="15"/>
        <v>20</v>
      </c>
      <c r="H38" s="81">
        <f t="shared" si="16"/>
        <v>50</v>
      </c>
      <c r="I38" s="83">
        <f t="shared" si="17"/>
        <v>2</v>
      </c>
      <c r="J38" s="80">
        <v>0</v>
      </c>
      <c r="K38" s="81">
        <v>30</v>
      </c>
      <c r="L38" s="81">
        <f>G38</f>
        <v>20</v>
      </c>
      <c r="M38" s="83">
        <v>2</v>
      </c>
      <c r="N38" s="84"/>
      <c r="O38" s="85"/>
      <c r="P38" s="85"/>
      <c r="Q38" s="86"/>
      <c r="R38" s="84"/>
      <c r="S38" s="85"/>
      <c r="T38" s="85"/>
      <c r="U38" s="86"/>
      <c r="V38" s="84"/>
      <c r="W38" s="85"/>
      <c r="X38" s="85"/>
      <c r="Y38" s="90"/>
      <c r="Z38" s="87" t="s">
        <v>24</v>
      </c>
      <c r="AA38" s="3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</row>
    <row r="39" spans="1:184" ht="13.5" customHeight="1" x14ac:dyDescent="0.25">
      <c r="A39" s="78">
        <v>26</v>
      </c>
      <c r="B39" s="134" t="s">
        <v>60</v>
      </c>
      <c r="C39" s="80">
        <f t="shared" si="13"/>
        <v>0</v>
      </c>
      <c r="D39" s="81">
        <f t="shared" si="13"/>
        <v>30</v>
      </c>
      <c r="E39" s="82">
        <f t="shared" si="14"/>
        <v>30</v>
      </c>
      <c r="F39" s="80">
        <v>30</v>
      </c>
      <c r="G39" s="81">
        <f t="shared" si="15"/>
        <v>20</v>
      </c>
      <c r="H39" s="81">
        <f t="shared" si="16"/>
        <v>50</v>
      </c>
      <c r="I39" s="83">
        <f t="shared" si="17"/>
        <v>2</v>
      </c>
      <c r="J39" s="84"/>
      <c r="K39" s="85"/>
      <c r="L39" s="85"/>
      <c r="M39" s="86"/>
      <c r="N39" s="80">
        <v>0</v>
      </c>
      <c r="O39" s="81">
        <v>30</v>
      </c>
      <c r="P39" s="81">
        <f>G39</f>
        <v>20</v>
      </c>
      <c r="Q39" s="83">
        <v>2</v>
      </c>
      <c r="R39" s="84"/>
      <c r="S39" s="85"/>
      <c r="T39" s="85"/>
      <c r="U39" s="86"/>
      <c r="V39" s="84"/>
      <c r="W39" s="85"/>
      <c r="X39" s="85"/>
      <c r="Y39" s="90"/>
      <c r="Z39" s="87" t="s">
        <v>29</v>
      </c>
      <c r="AA39" s="3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</row>
    <row r="40" spans="1:184" ht="13.5" customHeight="1" x14ac:dyDescent="0.25">
      <c r="A40" s="78">
        <v>27</v>
      </c>
      <c r="B40" s="134" t="s">
        <v>61</v>
      </c>
      <c r="C40" s="80">
        <f t="shared" si="13"/>
        <v>0</v>
      </c>
      <c r="D40" s="81">
        <f t="shared" si="13"/>
        <v>30</v>
      </c>
      <c r="E40" s="82">
        <f t="shared" si="14"/>
        <v>30</v>
      </c>
      <c r="F40" s="80">
        <v>30</v>
      </c>
      <c r="G40" s="81">
        <f t="shared" si="15"/>
        <v>45</v>
      </c>
      <c r="H40" s="81">
        <f t="shared" si="16"/>
        <v>75</v>
      </c>
      <c r="I40" s="83">
        <f t="shared" si="17"/>
        <v>3</v>
      </c>
      <c r="J40" s="80">
        <v>0</v>
      </c>
      <c r="K40" s="81">
        <v>30</v>
      </c>
      <c r="L40" s="81">
        <f>G40</f>
        <v>45</v>
      </c>
      <c r="M40" s="83">
        <v>3</v>
      </c>
      <c r="N40" s="84"/>
      <c r="O40" s="85"/>
      <c r="P40" s="85"/>
      <c r="Q40" s="86"/>
      <c r="R40" s="84"/>
      <c r="S40" s="85"/>
      <c r="T40" s="85"/>
      <c r="U40" s="86"/>
      <c r="V40" s="84"/>
      <c r="W40" s="85"/>
      <c r="X40" s="85"/>
      <c r="Y40" s="90"/>
      <c r="Z40" s="87" t="s">
        <v>24</v>
      </c>
      <c r="AA40" s="3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</row>
    <row r="41" spans="1:184" ht="13.5" customHeight="1" x14ac:dyDescent="0.25">
      <c r="A41" s="78">
        <v>28</v>
      </c>
      <c r="B41" s="134" t="s">
        <v>62</v>
      </c>
      <c r="C41" s="80">
        <f t="shared" si="13"/>
        <v>0</v>
      </c>
      <c r="D41" s="81">
        <f t="shared" si="13"/>
        <v>30</v>
      </c>
      <c r="E41" s="82">
        <f t="shared" si="14"/>
        <v>30</v>
      </c>
      <c r="F41" s="80">
        <v>30</v>
      </c>
      <c r="G41" s="81">
        <f t="shared" si="15"/>
        <v>45</v>
      </c>
      <c r="H41" s="81">
        <f t="shared" si="16"/>
        <v>75</v>
      </c>
      <c r="I41" s="83">
        <f t="shared" si="17"/>
        <v>3</v>
      </c>
      <c r="J41" s="84"/>
      <c r="K41" s="85"/>
      <c r="L41" s="85"/>
      <c r="M41" s="86"/>
      <c r="N41" s="84"/>
      <c r="O41" s="85"/>
      <c r="P41" s="85"/>
      <c r="Q41" s="86"/>
      <c r="R41" s="84"/>
      <c r="S41" s="85"/>
      <c r="T41" s="85"/>
      <c r="U41" s="86"/>
      <c r="V41" s="80">
        <v>0</v>
      </c>
      <c r="W41" s="81">
        <v>30</v>
      </c>
      <c r="X41" s="81">
        <f>G41</f>
        <v>45</v>
      </c>
      <c r="Y41" s="83">
        <v>3</v>
      </c>
      <c r="Z41" s="87" t="s">
        <v>44</v>
      </c>
      <c r="AA41" s="3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</row>
    <row r="42" spans="1:184" ht="13.5" customHeight="1" x14ac:dyDescent="0.25">
      <c r="A42" s="78">
        <v>29</v>
      </c>
      <c r="B42" s="79" t="s">
        <v>63</v>
      </c>
      <c r="C42" s="80">
        <f t="shared" si="13"/>
        <v>0</v>
      </c>
      <c r="D42" s="81">
        <f t="shared" si="13"/>
        <v>30</v>
      </c>
      <c r="E42" s="82">
        <f t="shared" si="14"/>
        <v>30</v>
      </c>
      <c r="F42" s="80">
        <v>30</v>
      </c>
      <c r="G42" s="81">
        <f t="shared" si="15"/>
        <v>45</v>
      </c>
      <c r="H42" s="81">
        <f t="shared" si="16"/>
        <v>75</v>
      </c>
      <c r="I42" s="83">
        <f t="shared" si="17"/>
        <v>3</v>
      </c>
      <c r="J42" s="84"/>
      <c r="K42" s="85"/>
      <c r="L42" s="85"/>
      <c r="M42" s="86"/>
      <c r="N42" s="80">
        <v>0</v>
      </c>
      <c r="O42" s="81">
        <v>30</v>
      </c>
      <c r="P42" s="81">
        <f>G42</f>
        <v>45</v>
      </c>
      <c r="Q42" s="83">
        <v>3</v>
      </c>
      <c r="R42" s="84"/>
      <c r="S42" s="85"/>
      <c r="T42" s="85"/>
      <c r="U42" s="86"/>
      <c r="V42" s="84"/>
      <c r="W42" s="85"/>
      <c r="X42" s="85"/>
      <c r="Y42" s="86"/>
      <c r="Z42" s="87" t="s">
        <v>29</v>
      </c>
      <c r="AA42" s="3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</row>
    <row r="43" spans="1:184" ht="13.5" customHeight="1" x14ac:dyDescent="0.25">
      <c r="A43" s="78">
        <v>30</v>
      </c>
      <c r="B43" s="79" t="s">
        <v>64</v>
      </c>
      <c r="C43" s="80">
        <f t="shared" si="13"/>
        <v>0</v>
      </c>
      <c r="D43" s="81">
        <f t="shared" si="13"/>
        <v>30</v>
      </c>
      <c r="E43" s="82">
        <f t="shared" si="14"/>
        <v>30</v>
      </c>
      <c r="F43" s="80">
        <v>30</v>
      </c>
      <c r="G43" s="81">
        <f t="shared" si="15"/>
        <v>45</v>
      </c>
      <c r="H43" s="81">
        <f t="shared" si="16"/>
        <v>75</v>
      </c>
      <c r="I43" s="83">
        <f t="shared" si="17"/>
        <v>3</v>
      </c>
      <c r="J43" s="80">
        <v>0</v>
      </c>
      <c r="K43" s="81">
        <v>30</v>
      </c>
      <c r="L43" s="81">
        <f>G43</f>
        <v>45</v>
      </c>
      <c r="M43" s="83">
        <v>3</v>
      </c>
      <c r="N43" s="84"/>
      <c r="O43" s="85"/>
      <c r="P43" s="85"/>
      <c r="Q43" s="86"/>
      <c r="R43" s="84"/>
      <c r="S43" s="85"/>
      <c r="T43" s="85"/>
      <c r="U43" s="86"/>
      <c r="V43" s="84"/>
      <c r="W43" s="85"/>
      <c r="X43" s="85"/>
      <c r="Y43" s="86"/>
      <c r="Z43" s="87" t="s">
        <v>24</v>
      </c>
      <c r="AA43" s="3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</row>
    <row r="44" spans="1:184" ht="13.5" customHeight="1" x14ac:dyDescent="0.25">
      <c r="A44" s="78">
        <v>31</v>
      </c>
      <c r="B44" s="79" t="s">
        <v>65</v>
      </c>
      <c r="C44" s="80">
        <f t="shared" si="13"/>
        <v>0</v>
      </c>
      <c r="D44" s="81">
        <f t="shared" si="13"/>
        <v>30</v>
      </c>
      <c r="E44" s="82">
        <f t="shared" si="14"/>
        <v>30</v>
      </c>
      <c r="F44" s="80">
        <v>30</v>
      </c>
      <c r="G44" s="81">
        <f t="shared" si="15"/>
        <v>45</v>
      </c>
      <c r="H44" s="81">
        <f t="shared" si="16"/>
        <v>75</v>
      </c>
      <c r="I44" s="83">
        <f t="shared" si="17"/>
        <v>3</v>
      </c>
      <c r="J44" s="84"/>
      <c r="K44" s="85"/>
      <c r="L44" s="85"/>
      <c r="M44" s="90"/>
      <c r="N44" s="84"/>
      <c r="O44" s="85"/>
      <c r="P44" s="85"/>
      <c r="Q44" s="86"/>
      <c r="R44" s="84"/>
      <c r="S44" s="85"/>
      <c r="T44" s="85"/>
      <c r="U44" s="86"/>
      <c r="V44" s="80">
        <v>0</v>
      </c>
      <c r="W44" s="81">
        <v>30</v>
      </c>
      <c r="X44" s="81">
        <f>G44</f>
        <v>45</v>
      </c>
      <c r="Y44" s="83">
        <v>3</v>
      </c>
      <c r="Z44" s="87" t="s">
        <v>44</v>
      </c>
      <c r="AA44" s="3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</row>
    <row r="45" spans="1:184" ht="13.5" customHeight="1" x14ac:dyDescent="0.25">
      <c r="A45" s="78">
        <v>32</v>
      </c>
      <c r="B45" s="79" t="s">
        <v>66</v>
      </c>
      <c r="C45" s="80">
        <f t="shared" si="13"/>
        <v>0</v>
      </c>
      <c r="D45" s="81">
        <f t="shared" si="13"/>
        <v>30</v>
      </c>
      <c r="E45" s="82">
        <f t="shared" si="14"/>
        <v>30</v>
      </c>
      <c r="F45" s="80">
        <v>30</v>
      </c>
      <c r="G45" s="81">
        <f t="shared" si="15"/>
        <v>45</v>
      </c>
      <c r="H45" s="81">
        <f t="shared" si="16"/>
        <v>75</v>
      </c>
      <c r="I45" s="83">
        <f t="shared" si="17"/>
        <v>3</v>
      </c>
      <c r="J45" s="84"/>
      <c r="K45" s="85"/>
      <c r="L45" s="85"/>
      <c r="M45" s="90"/>
      <c r="N45" s="80">
        <v>0</v>
      </c>
      <c r="O45" s="81">
        <v>30</v>
      </c>
      <c r="P45" s="81">
        <f>G45</f>
        <v>45</v>
      </c>
      <c r="Q45" s="83">
        <v>3</v>
      </c>
      <c r="R45" s="84"/>
      <c r="S45" s="85"/>
      <c r="T45" s="85"/>
      <c r="U45" s="86"/>
      <c r="V45" s="84"/>
      <c r="W45" s="85"/>
      <c r="X45" s="85"/>
      <c r="Y45" s="86"/>
      <c r="Z45" s="87" t="s">
        <v>29</v>
      </c>
      <c r="AA45" s="3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</row>
    <row r="46" spans="1:184" ht="13.5" customHeight="1" thickBot="1" x14ac:dyDescent="0.3">
      <c r="A46" s="179">
        <v>33</v>
      </c>
      <c r="B46" s="92" t="s">
        <v>67</v>
      </c>
      <c r="C46" s="93">
        <f t="shared" si="13"/>
        <v>0</v>
      </c>
      <c r="D46" s="94">
        <f t="shared" si="13"/>
        <v>30</v>
      </c>
      <c r="E46" s="95">
        <f t="shared" si="14"/>
        <v>30</v>
      </c>
      <c r="F46" s="93">
        <v>30</v>
      </c>
      <c r="G46" s="94">
        <f t="shared" si="15"/>
        <v>45</v>
      </c>
      <c r="H46" s="94">
        <f t="shared" si="16"/>
        <v>75</v>
      </c>
      <c r="I46" s="97">
        <f t="shared" si="17"/>
        <v>3</v>
      </c>
      <c r="J46" s="98"/>
      <c r="K46" s="99"/>
      <c r="L46" s="99"/>
      <c r="M46" s="100"/>
      <c r="N46" s="98"/>
      <c r="O46" s="99"/>
      <c r="P46" s="99"/>
      <c r="Q46" s="180"/>
      <c r="R46" s="93">
        <v>0</v>
      </c>
      <c r="S46" s="94">
        <v>30</v>
      </c>
      <c r="T46" s="94">
        <f>G46</f>
        <v>45</v>
      </c>
      <c r="U46" s="97">
        <v>3</v>
      </c>
      <c r="V46" s="98"/>
      <c r="W46" s="99"/>
      <c r="X46" s="99"/>
      <c r="Y46" s="180"/>
      <c r="Z46" s="181" t="s">
        <v>31</v>
      </c>
      <c r="AA46" s="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</row>
    <row r="47" spans="1:184" ht="13.5" customHeight="1" thickBot="1" x14ac:dyDescent="0.25">
      <c r="A47" s="182"/>
      <c r="B47" s="103" t="s">
        <v>39</v>
      </c>
      <c r="C47" s="112">
        <f t="shared" ref="C47:Y47" si="18">SUM(C36:C46)</f>
        <v>45</v>
      </c>
      <c r="D47" s="109">
        <f t="shared" si="18"/>
        <v>330</v>
      </c>
      <c r="E47" s="169">
        <f t="shared" si="18"/>
        <v>375</v>
      </c>
      <c r="F47" s="112">
        <f t="shared" si="18"/>
        <v>375</v>
      </c>
      <c r="G47" s="109">
        <f t="shared" si="18"/>
        <v>375</v>
      </c>
      <c r="H47" s="109">
        <f t="shared" si="18"/>
        <v>750</v>
      </c>
      <c r="I47" s="170">
        <f t="shared" si="18"/>
        <v>30</v>
      </c>
      <c r="J47" s="112">
        <f t="shared" si="18"/>
        <v>0</v>
      </c>
      <c r="K47" s="109">
        <f t="shared" si="18"/>
        <v>90</v>
      </c>
      <c r="L47" s="109">
        <f t="shared" si="18"/>
        <v>110</v>
      </c>
      <c r="M47" s="170">
        <f t="shared" si="18"/>
        <v>8</v>
      </c>
      <c r="N47" s="112">
        <f t="shared" si="18"/>
        <v>30</v>
      </c>
      <c r="O47" s="113">
        <f t="shared" si="18"/>
        <v>120</v>
      </c>
      <c r="P47" s="109">
        <f t="shared" si="18"/>
        <v>125</v>
      </c>
      <c r="Q47" s="170">
        <f t="shared" si="18"/>
        <v>11</v>
      </c>
      <c r="R47" s="112">
        <f t="shared" si="18"/>
        <v>15</v>
      </c>
      <c r="S47" s="109">
        <f t="shared" si="18"/>
        <v>60</v>
      </c>
      <c r="T47" s="109">
        <f t="shared" si="18"/>
        <v>50</v>
      </c>
      <c r="U47" s="170">
        <f t="shared" si="18"/>
        <v>5</v>
      </c>
      <c r="V47" s="108">
        <f t="shared" si="18"/>
        <v>0</v>
      </c>
      <c r="W47" s="111">
        <f t="shared" si="18"/>
        <v>60</v>
      </c>
      <c r="X47" s="109">
        <f t="shared" si="18"/>
        <v>90</v>
      </c>
      <c r="Y47" s="170">
        <f t="shared" si="18"/>
        <v>6</v>
      </c>
      <c r="Z47" s="115"/>
      <c r="AA47" s="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</row>
    <row r="48" spans="1:184" ht="13.5" customHeight="1" thickBot="1" x14ac:dyDescent="0.25">
      <c r="A48" s="116" t="s">
        <v>68</v>
      </c>
      <c r="B48" s="183" t="s">
        <v>69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5"/>
      <c r="M48" s="184"/>
      <c r="N48" s="184"/>
      <c r="O48" s="184"/>
      <c r="P48" s="185"/>
      <c r="Q48" s="184"/>
      <c r="R48" s="184"/>
      <c r="S48" s="184"/>
      <c r="T48" s="185"/>
      <c r="U48" s="184"/>
      <c r="V48" s="184"/>
      <c r="W48" s="184"/>
      <c r="X48" s="185"/>
      <c r="Y48" s="184"/>
      <c r="Z48" s="186"/>
      <c r="AA48" s="3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</row>
    <row r="49" spans="1:184" ht="13.5" customHeight="1" thickBot="1" x14ac:dyDescent="0.3">
      <c r="A49" s="187">
        <v>34</v>
      </c>
      <c r="B49" s="188" t="s">
        <v>70</v>
      </c>
      <c r="C49" s="104">
        <f>SUM(J49,N49,R49,V49)</f>
        <v>0</v>
      </c>
      <c r="D49" s="105">
        <f>SUM(K49,O49,S49,W49)</f>
        <v>30</v>
      </c>
      <c r="E49" s="106">
        <f>SUM(C49:D49)</f>
        <v>30</v>
      </c>
      <c r="F49" s="104">
        <v>30</v>
      </c>
      <c r="G49" s="105">
        <f>H49-F49</f>
        <v>20</v>
      </c>
      <c r="H49" s="105">
        <f>$B$6*I49</f>
        <v>50</v>
      </c>
      <c r="I49" s="107">
        <f>SUM(M49,Q49,U49,Y49)</f>
        <v>2</v>
      </c>
      <c r="J49" s="189"/>
      <c r="K49" s="190"/>
      <c r="L49" s="190"/>
      <c r="M49" s="191"/>
      <c r="N49" s="189"/>
      <c r="O49" s="190"/>
      <c r="P49" s="190"/>
      <c r="Q49" s="191"/>
      <c r="R49" s="104">
        <v>0</v>
      </c>
      <c r="S49" s="105">
        <v>30</v>
      </c>
      <c r="T49" s="105">
        <f>G49</f>
        <v>20</v>
      </c>
      <c r="U49" s="107">
        <v>2</v>
      </c>
      <c r="V49" s="189"/>
      <c r="W49" s="190"/>
      <c r="X49" s="190"/>
      <c r="Y49" s="191"/>
      <c r="Z49" s="192" t="s">
        <v>31</v>
      </c>
      <c r="AA49" s="3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</row>
    <row r="50" spans="1:184" ht="13.5" customHeight="1" thickBot="1" x14ac:dyDescent="0.3">
      <c r="A50" s="193"/>
      <c r="B50" s="103" t="s">
        <v>39</v>
      </c>
      <c r="C50" s="104">
        <v>0</v>
      </c>
      <c r="D50" s="105">
        <v>30</v>
      </c>
      <c r="E50" s="106">
        <v>30</v>
      </c>
      <c r="F50" s="104">
        <f t="shared" ref="F50:U50" si="19">SUM(F49:F49)</f>
        <v>30</v>
      </c>
      <c r="G50" s="105">
        <f t="shared" si="19"/>
        <v>20</v>
      </c>
      <c r="H50" s="105">
        <f t="shared" si="19"/>
        <v>50</v>
      </c>
      <c r="I50" s="107">
        <f t="shared" si="19"/>
        <v>2</v>
      </c>
      <c r="J50" s="104">
        <f t="shared" si="19"/>
        <v>0</v>
      </c>
      <c r="K50" s="105">
        <f t="shared" si="19"/>
        <v>0</v>
      </c>
      <c r="L50" s="105">
        <f t="shared" si="19"/>
        <v>0</v>
      </c>
      <c r="M50" s="107">
        <f t="shared" si="19"/>
        <v>0</v>
      </c>
      <c r="N50" s="104">
        <f t="shared" si="19"/>
        <v>0</v>
      </c>
      <c r="O50" s="105">
        <f t="shared" si="19"/>
        <v>0</v>
      </c>
      <c r="P50" s="105">
        <f t="shared" si="19"/>
        <v>0</v>
      </c>
      <c r="Q50" s="107">
        <f t="shared" si="19"/>
        <v>0</v>
      </c>
      <c r="R50" s="112">
        <f t="shared" si="19"/>
        <v>0</v>
      </c>
      <c r="S50" s="109">
        <f t="shared" si="19"/>
        <v>30</v>
      </c>
      <c r="T50" s="114">
        <f t="shared" si="19"/>
        <v>20</v>
      </c>
      <c r="U50" s="107">
        <f t="shared" si="19"/>
        <v>2</v>
      </c>
      <c r="V50" s="189"/>
      <c r="W50" s="190"/>
      <c r="X50" s="190"/>
      <c r="Y50" s="194"/>
      <c r="Z50" s="195"/>
      <c r="AA50" s="3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</row>
    <row r="51" spans="1:184" ht="31.5" customHeight="1" thickBot="1" x14ac:dyDescent="0.25">
      <c r="A51" s="196" t="s">
        <v>71</v>
      </c>
      <c r="B51" s="197" t="s">
        <v>72</v>
      </c>
      <c r="C51" s="121"/>
      <c r="D51" s="121"/>
      <c r="E51" s="121"/>
      <c r="F51" s="121"/>
      <c r="G51" s="121"/>
      <c r="H51" s="121"/>
      <c r="I51" s="198"/>
      <c r="J51" s="121"/>
      <c r="K51" s="121"/>
      <c r="L51" s="121"/>
      <c r="M51" s="198"/>
      <c r="N51" s="121"/>
      <c r="O51" s="121"/>
      <c r="P51" s="121"/>
      <c r="Q51" s="198"/>
      <c r="R51" s="121"/>
      <c r="S51" s="121"/>
      <c r="T51" s="121"/>
      <c r="U51" s="198"/>
      <c r="V51" s="121"/>
      <c r="W51" s="121"/>
      <c r="X51" s="121"/>
      <c r="Y51" s="198"/>
      <c r="Z51" s="199"/>
      <c r="AA51" s="3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</row>
    <row r="52" spans="1:184" ht="13.7" customHeight="1" x14ac:dyDescent="0.25">
      <c r="A52" s="200" t="s">
        <v>73</v>
      </c>
      <c r="B52" s="201" t="s">
        <v>74</v>
      </c>
      <c r="C52" s="125">
        <v>0</v>
      </c>
      <c r="D52" s="126">
        <v>15</v>
      </c>
      <c r="E52" s="202">
        <f t="shared" ref="E52:E59" si="20">SUM(C52:D52)</f>
        <v>15</v>
      </c>
      <c r="F52" s="125">
        <v>15</v>
      </c>
      <c r="G52" s="126">
        <v>10</v>
      </c>
      <c r="H52" s="126">
        <f t="shared" ref="H52:H59" si="21">SUM(F52:G52)</f>
        <v>25</v>
      </c>
      <c r="I52" s="128">
        <v>1</v>
      </c>
      <c r="J52" s="129"/>
      <c r="K52" s="130"/>
      <c r="L52" s="130"/>
      <c r="M52" s="131"/>
      <c r="N52" s="129"/>
      <c r="O52" s="130"/>
      <c r="P52" s="130"/>
      <c r="Q52" s="131"/>
      <c r="R52" s="129"/>
      <c r="S52" s="130"/>
      <c r="T52" s="130"/>
      <c r="U52" s="131"/>
      <c r="V52" s="125">
        <v>0</v>
      </c>
      <c r="W52" s="126">
        <v>15</v>
      </c>
      <c r="X52" s="126">
        <v>10</v>
      </c>
      <c r="Y52" s="128">
        <v>1</v>
      </c>
      <c r="Z52" s="203" t="s">
        <v>35</v>
      </c>
      <c r="AA52" s="3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</row>
    <row r="53" spans="1:184" ht="13.7" customHeight="1" x14ac:dyDescent="0.25">
      <c r="A53" s="204" t="s">
        <v>75</v>
      </c>
      <c r="B53" s="134" t="s">
        <v>76</v>
      </c>
      <c r="C53" s="80">
        <v>0</v>
      </c>
      <c r="D53" s="81">
        <v>15</v>
      </c>
      <c r="E53" s="82">
        <f t="shared" si="20"/>
        <v>15</v>
      </c>
      <c r="F53" s="80">
        <v>15</v>
      </c>
      <c r="G53" s="81">
        <v>10</v>
      </c>
      <c r="H53" s="81">
        <f t="shared" si="21"/>
        <v>25</v>
      </c>
      <c r="I53" s="83">
        <v>1</v>
      </c>
      <c r="J53" s="80">
        <v>0</v>
      </c>
      <c r="K53" s="81">
        <v>15</v>
      </c>
      <c r="L53" s="81">
        <v>10</v>
      </c>
      <c r="M53" s="83">
        <v>1</v>
      </c>
      <c r="N53" s="84"/>
      <c r="O53" s="85"/>
      <c r="P53" s="85"/>
      <c r="Q53" s="90"/>
      <c r="R53" s="84"/>
      <c r="S53" s="85"/>
      <c r="T53" s="85"/>
      <c r="U53" s="90"/>
      <c r="V53" s="84"/>
      <c r="W53" s="85"/>
      <c r="X53" s="85"/>
      <c r="Y53" s="86"/>
      <c r="Z53" s="87" t="s">
        <v>26</v>
      </c>
      <c r="AA53" s="3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</row>
    <row r="54" spans="1:184" ht="13.7" customHeight="1" x14ac:dyDescent="0.25">
      <c r="A54" s="204" t="s">
        <v>77</v>
      </c>
      <c r="B54" s="134" t="s">
        <v>78</v>
      </c>
      <c r="C54" s="80">
        <v>0</v>
      </c>
      <c r="D54" s="81">
        <v>15</v>
      </c>
      <c r="E54" s="82">
        <f t="shared" si="20"/>
        <v>15</v>
      </c>
      <c r="F54" s="80">
        <v>15</v>
      </c>
      <c r="G54" s="81">
        <v>10</v>
      </c>
      <c r="H54" s="81">
        <f t="shared" si="21"/>
        <v>25</v>
      </c>
      <c r="I54" s="83">
        <v>1</v>
      </c>
      <c r="J54" s="84"/>
      <c r="K54" s="85"/>
      <c r="L54" s="85"/>
      <c r="M54" s="86"/>
      <c r="N54" s="80">
        <v>0</v>
      </c>
      <c r="O54" s="81">
        <v>15</v>
      </c>
      <c r="P54" s="81">
        <v>10</v>
      </c>
      <c r="Q54" s="83">
        <v>1</v>
      </c>
      <c r="R54" s="84"/>
      <c r="S54" s="85"/>
      <c r="T54" s="85"/>
      <c r="U54" s="90"/>
      <c r="V54" s="84"/>
      <c r="W54" s="85"/>
      <c r="X54" s="85"/>
      <c r="Y54" s="86"/>
      <c r="Z54" s="87" t="s">
        <v>29</v>
      </c>
      <c r="AA54" s="3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</row>
    <row r="55" spans="1:184" ht="13.7" customHeight="1" x14ac:dyDescent="0.25">
      <c r="A55" s="204" t="s">
        <v>79</v>
      </c>
      <c r="B55" s="134" t="s">
        <v>80</v>
      </c>
      <c r="C55" s="80">
        <v>0</v>
      </c>
      <c r="D55" s="81">
        <v>15</v>
      </c>
      <c r="E55" s="82">
        <f t="shared" si="20"/>
        <v>15</v>
      </c>
      <c r="F55" s="80">
        <v>15</v>
      </c>
      <c r="G55" s="81">
        <v>10</v>
      </c>
      <c r="H55" s="81">
        <f t="shared" si="21"/>
        <v>25</v>
      </c>
      <c r="I55" s="83">
        <v>1</v>
      </c>
      <c r="J55" s="84"/>
      <c r="K55" s="85"/>
      <c r="L55" s="85"/>
      <c r="M55" s="86"/>
      <c r="N55" s="84"/>
      <c r="O55" s="85"/>
      <c r="P55" s="85"/>
      <c r="Q55" s="86"/>
      <c r="R55" s="80">
        <v>0</v>
      </c>
      <c r="S55" s="81">
        <v>15</v>
      </c>
      <c r="T55" s="81">
        <v>10</v>
      </c>
      <c r="U55" s="83">
        <v>1</v>
      </c>
      <c r="V55" s="84"/>
      <c r="W55" s="85"/>
      <c r="X55" s="85"/>
      <c r="Y55" s="86"/>
      <c r="Z55" s="87" t="s">
        <v>31</v>
      </c>
      <c r="AA55" s="3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</row>
    <row r="56" spans="1:184" ht="13.7" customHeight="1" x14ac:dyDescent="0.25">
      <c r="A56" s="204" t="s">
        <v>81</v>
      </c>
      <c r="B56" s="134" t="s">
        <v>82</v>
      </c>
      <c r="C56" s="80">
        <v>15</v>
      </c>
      <c r="D56" s="81">
        <v>0</v>
      </c>
      <c r="E56" s="82">
        <f t="shared" si="20"/>
        <v>15</v>
      </c>
      <c r="F56" s="80">
        <v>15</v>
      </c>
      <c r="G56" s="81">
        <v>10</v>
      </c>
      <c r="H56" s="81">
        <f t="shared" si="21"/>
        <v>25</v>
      </c>
      <c r="I56" s="83">
        <v>1</v>
      </c>
      <c r="J56" s="84"/>
      <c r="K56" s="85"/>
      <c r="L56" s="85"/>
      <c r="M56" s="86"/>
      <c r="N56" s="84"/>
      <c r="O56" s="85"/>
      <c r="P56" s="85"/>
      <c r="Q56" s="86"/>
      <c r="R56" s="84"/>
      <c r="S56" s="85"/>
      <c r="T56" s="85"/>
      <c r="U56" s="86"/>
      <c r="V56" s="80">
        <v>0</v>
      </c>
      <c r="W56" s="81">
        <v>15</v>
      </c>
      <c r="X56" s="81">
        <v>10</v>
      </c>
      <c r="Y56" s="83">
        <v>1</v>
      </c>
      <c r="Z56" s="87" t="s">
        <v>44</v>
      </c>
      <c r="AA56" s="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</row>
    <row r="57" spans="1:184" ht="13.5" customHeight="1" x14ac:dyDescent="0.25">
      <c r="A57" s="204" t="s">
        <v>83</v>
      </c>
      <c r="B57" s="134" t="s">
        <v>84</v>
      </c>
      <c r="C57" s="80">
        <v>15</v>
      </c>
      <c r="D57" s="81">
        <v>0</v>
      </c>
      <c r="E57" s="82">
        <f t="shared" si="20"/>
        <v>15</v>
      </c>
      <c r="F57" s="80">
        <v>15</v>
      </c>
      <c r="G57" s="81">
        <v>10</v>
      </c>
      <c r="H57" s="81">
        <f t="shared" si="21"/>
        <v>25</v>
      </c>
      <c r="I57" s="83">
        <v>1</v>
      </c>
      <c r="J57" s="80">
        <v>15</v>
      </c>
      <c r="K57" s="81">
        <v>0</v>
      </c>
      <c r="L57" s="81">
        <v>10</v>
      </c>
      <c r="M57" s="83">
        <v>1</v>
      </c>
      <c r="N57" s="84"/>
      <c r="O57" s="85"/>
      <c r="P57" s="85"/>
      <c r="Q57" s="86"/>
      <c r="R57" s="84"/>
      <c r="S57" s="85"/>
      <c r="T57" s="85"/>
      <c r="U57" s="86"/>
      <c r="V57" s="84"/>
      <c r="W57" s="85"/>
      <c r="X57" s="85"/>
      <c r="Y57" s="86"/>
      <c r="Z57" s="87" t="s">
        <v>24</v>
      </c>
      <c r="AA57" s="3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</row>
    <row r="58" spans="1:184" ht="12" customHeight="1" x14ac:dyDescent="0.25">
      <c r="A58" s="204" t="s">
        <v>85</v>
      </c>
      <c r="B58" s="134" t="s">
        <v>86</v>
      </c>
      <c r="C58" s="80">
        <v>15</v>
      </c>
      <c r="D58" s="81">
        <v>0</v>
      </c>
      <c r="E58" s="82">
        <f t="shared" si="20"/>
        <v>15</v>
      </c>
      <c r="F58" s="80">
        <v>15</v>
      </c>
      <c r="G58" s="81">
        <v>10</v>
      </c>
      <c r="H58" s="81">
        <f t="shared" si="21"/>
        <v>25</v>
      </c>
      <c r="I58" s="83">
        <v>1</v>
      </c>
      <c r="J58" s="84"/>
      <c r="K58" s="85"/>
      <c r="L58" s="85"/>
      <c r="M58" s="86"/>
      <c r="N58" s="84"/>
      <c r="O58" s="85"/>
      <c r="P58" s="85"/>
      <c r="Q58" s="86"/>
      <c r="R58" s="80">
        <v>15</v>
      </c>
      <c r="S58" s="81">
        <v>0</v>
      </c>
      <c r="T58" s="81">
        <v>10</v>
      </c>
      <c r="U58" s="83">
        <v>1</v>
      </c>
      <c r="V58" s="84"/>
      <c r="W58" s="85"/>
      <c r="X58" s="85"/>
      <c r="Y58" s="86"/>
      <c r="Z58" s="87" t="s">
        <v>31</v>
      </c>
      <c r="AA58" s="3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</row>
    <row r="59" spans="1:184" ht="13.5" customHeight="1" thickBot="1" x14ac:dyDescent="0.3">
      <c r="A59" s="205" t="s">
        <v>87</v>
      </c>
      <c r="B59" s="206" t="s">
        <v>88</v>
      </c>
      <c r="C59" s="93">
        <v>0</v>
      </c>
      <c r="D59" s="94">
        <v>30</v>
      </c>
      <c r="E59" s="95">
        <f t="shared" si="20"/>
        <v>30</v>
      </c>
      <c r="F59" s="93">
        <v>30</v>
      </c>
      <c r="G59" s="94">
        <v>20</v>
      </c>
      <c r="H59" s="94">
        <f t="shared" si="21"/>
        <v>50</v>
      </c>
      <c r="I59" s="97">
        <v>2</v>
      </c>
      <c r="J59" s="98"/>
      <c r="K59" s="99"/>
      <c r="L59" s="99"/>
      <c r="M59" s="180"/>
      <c r="N59" s="93">
        <v>0</v>
      </c>
      <c r="O59" s="94">
        <v>30</v>
      </c>
      <c r="P59" s="94">
        <v>20</v>
      </c>
      <c r="Q59" s="97">
        <v>2</v>
      </c>
      <c r="R59" s="98"/>
      <c r="S59" s="99"/>
      <c r="T59" s="99"/>
      <c r="U59" s="180"/>
      <c r="V59" s="98"/>
      <c r="W59" s="99"/>
      <c r="X59" s="99"/>
      <c r="Y59" s="180"/>
      <c r="Z59" s="207" t="s">
        <v>29</v>
      </c>
      <c r="AA59" s="3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</row>
    <row r="60" spans="1:184" ht="13.5" customHeight="1" thickBot="1" x14ac:dyDescent="0.25">
      <c r="A60" s="208"/>
      <c r="B60" s="209" t="s">
        <v>39</v>
      </c>
      <c r="C60" s="114">
        <f t="shared" ref="C60:Y60" si="22">SUM(C52:C59)</f>
        <v>45</v>
      </c>
      <c r="D60" s="105">
        <f t="shared" si="22"/>
        <v>90</v>
      </c>
      <c r="E60" s="210">
        <f t="shared" si="22"/>
        <v>135</v>
      </c>
      <c r="F60" s="113">
        <f t="shared" si="22"/>
        <v>135</v>
      </c>
      <c r="G60" s="110">
        <f t="shared" si="22"/>
        <v>90</v>
      </c>
      <c r="H60" s="105">
        <f t="shared" si="22"/>
        <v>225</v>
      </c>
      <c r="I60" s="211">
        <f t="shared" si="22"/>
        <v>9</v>
      </c>
      <c r="J60" s="212">
        <f t="shared" si="22"/>
        <v>15</v>
      </c>
      <c r="K60" s="105">
        <f t="shared" si="22"/>
        <v>15</v>
      </c>
      <c r="L60" s="105">
        <f t="shared" si="22"/>
        <v>20</v>
      </c>
      <c r="M60" s="211">
        <f t="shared" si="22"/>
        <v>2</v>
      </c>
      <c r="N60" s="212">
        <f t="shared" si="22"/>
        <v>0</v>
      </c>
      <c r="O60" s="105">
        <f t="shared" si="22"/>
        <v>45</v>
      </c>
      <c r="P60" s="105">
        <f t="shared" si="22"/>
        <v>30</v>
      </c>
      <c r="Q60" s="211">
        <f t="shared" si="22"/>
        <v>3</v>
      </c>
      <c r="R60" s="212">
        <f t="shared" si="22"/>
        <v>15</v>
      </c>
      <c r="S60" s="105">
        <f t="shared" si="22"/>
        <v>15</v>
      </c>
      <c r="T60" s="105">
        <f t="shared" si="22"/>
        <v>20</v>
      </c>
      <c r="U60" s="211">
        <f t="shared" si="22"/>
        <v>2</v>
      </c>
      <c r="V60" s="212">
        <f t="shared" si="22"/>
        <v>0</v>
      </c>
      <c r="W60" s="105">
        <f t="shared" si="22"/>
        <v>30</v>
      </c>
      <c r="X60" s="105">
        <f t="shared" si="22"/>
        <v>20</v>
      </c>
      <c r="Y60" s="107">
        <f t="shared" si="22"/>
        <v>2</v>
      </c>
      <c r="Z60" s="213"/>
      <c r="AA60" s="3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</row>
    <row r="61" spans="1:184" ht="13.5" customHeight="1" thickBot="1" x14ac:dyDescent="0.25">
      <c r="A61" s="214" t="s">
        <v>89</v>
      </c>
      <c r="B61" s="215" t="s">
        <v>90</v>
      </c>
      <c r="C61" s="185"/>
      <c r="D61" s="185"/>
      <c r="E61" s="185"/>
      <c r="F61" s="185"/>
      <c r="G61" s="185"/>
      <c r="H61" s="185"/>
      <c r="I61" s="216"/>
      <c r="J61" s="185"/>
      <c r="K61" s="185"/>
      <c r="L61" s="185"/>
      <c r="M61" s="216"/>
      <c r="N61" s="185"/>
      <c r="O61" s="185"/>
      <c r="P61" s="185"/>
      <c r="Q61" s="216"/>
      <c r="R61" s="185"/>
      <c r="S61" s="185"/>
      <c r="T61" s="185"/>
      <c r="U61" s="216"/>
      <c r="V61" s="185"/>
      <c r="W61" s="185"/>
      <c r="X61" s="185"/>
      <c r="Y61" s="216"/>
      <c r="Z61" s="217"/>
      <c r="AA61" s="3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</row>
    <row r="62" spans="1:184" ht="13.5" customHeight="1" thickBot="1" x14ac:dyDescent="0.25">
      <c r="A62" s="218" t="s">
        <v>91</v>
      </c>
      <c r="B62" s="183" t="s">
        <v>92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5"/>
      <c r="M62" s="184"/>
      <c r="N62" s="184"/>
      <c r="O62" s="184"/>
      <c r="P62" s="185"/>
      <c r="Q62" s="184"/>
      <c r="R62" s="184"/>
      <c r="S62" s="184"/>
      <c r="T62" s="120"/>
      <c r="U62" s="184"/>
      <c r="V62" s="184"/>
      <c r="W62" s="184"/>
      <c r="X62" s="121"/>
      <c r="Y62" s="184"/>
      <c r="Z62" s="186"/>
      <c r="AA62" s="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</row>
    <row r="63" spans="1:184" ht="13.5" customHeight="1" thickBot="1" x14ac:dyDescent="0.3">
      <c r="A63" s="116" t="s">
        <v>93</v>
      </c>
      <c r="B63" s="188" t="s">
        <v>94</v>
      </c>
      <c r="C63" s="104">
        <f>SUM(J63,N63,R63,V63)</f>
        <v>60</v>
      </c>
      <c r="D63" s="105">
        <f>SUM(K63,O63,S63,W63)</f>
        <v>90</v>
      </c>
      <c r="E63" s="106">
        <f>SUM(C63:D63)</f>
        <v>150</v>
      </c>
      <c r="F63" s="104">
        <v>150</v>
      </c>
      <c r="G63" s="105">
        <f>H63-F63</f>
        <v>100</v>
      </c>
      <c r="H63" s="105">
        <f>$B$6*I63</f>
        <v>250</v>
      </c>
      <c r="I63" s="107">
        <f>SUM(M63,Q63,U63,Y63)</f>
        <v>10</v>
      </c>
      <c r="J63" s="189"/>
      <c r="K63" s="190"/>
      <c r="L63" s="190"/>
      <c r="M63" s="191"/>
      <c r="N63" s="189"/>
      <c r="O63" s="190"/>
      <c r="P63" s="190"/>
      <c r="Q63" s="191"/>
      <c r="R63" s="104">
        <v>30</v>
      </c>
      <c r="S63" s="105">
        <v>30</v>
      </c>
      <c r="T63" s="219">
        <v>40</v>
      </c>
      <c r="U63" s="107">
        <v>4</v>
      </c>
      <c r="V63" s="104">
        <v>30</v>
      </c>
      <c r="W63" s="105">
        <v>60</v>
      </c>
      <c r="X63" s="220">
        <v>60</v>
      </c>
      <c r="Y63" s="107">
        <v>6</v>
      </c>
      <c r="Z63" s="192" t="s">
        <v>35</v>
      </c>
      <c r="AA63" s="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</row>
    <row r="64" spans="1:184" ht="13.5" customHeight="1" thickBot="1" x14ac:dyDescent="0.25">
      <c r="A64" s="116" t="s">
        <v>95</v>
      </c>
      <c r="B64" s="183" t="s">
        <v>96</v>
      </c>
      <c r="C64" s="185"/>
      <c r="D64" s="185"/>
      <c r="E64" s="185"/>
      <c r="F64" s="185"/>
      <c r="G64" s="185"/>
      <c r="H64" s="185"/>
      <c r="I64" s="221"/>
      <c r="J64" s="185"/>
      <c r="K64" s="185"/>
      <c r="L64" s="185"/>
      <c r="M64" s="221"/>
      <c r="N64" s="185"/>
      <c r="O64" s="185"/>
      <c r="P64" s="185"/>
      <c r="Q64" s="221"/>
      <c r="R64" s="185"/>
      <c r="S64" s="185"/>
      <c r="T64" s="121"/>
      <c r="U64" s="221"/>
      <c r="V64" s="185"/>
      <c r="W64" s="185"/>
      <c r="X64" s="121"/>
      <c r="Y64" s="221"/>
      <c r="Z64" s="222"/>
      <c r="AA64" s="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</row>
    <row r="65" spans="1:184" ht="13.5" customHeight="1" thickBot="1" x14ac:dyDescent="0.25">
      <c r="A65" s="116" t="s">
        <v>97</v>
      </c>
      <c r="B65" s="223" t="s">
        <v>98</v>
      </c>
      <c r="C65" s="104">
        <f>SUM(J65,N65,R65,V65)</f>
        <v>30</v>
      </c>
      <c r="D65" s="105">
        <f>SUM(K65,O65,S65,W65)</f>
        <v>60</v>
      </c>
      <c r="E65" s="106">
        <f>SUM(C65:D65)</f>
        <v>90</v>
      </c>
      <c r="F65" s="104">
        <v>90</v>
      </c>
      <c r="G65" s="105">
        <f>H65-F65</f>
        <v>160</v>
      </c>
      <c r="H65" s="105">
        <f>$B$6*I65</f>
        <v>250</v>
      </c>
      <c r="I65" s="107">
        <f>SUM(M65,Q65,U65,Y65)</f>
        <v>10</v>
      </c>
      <c r="J65" s="189"/>
      <c r="K65" s="190"/>
      <c r="L65" s="190"/>
      <c r="M65" s="191"/>
      <c r="N65" s="189"/>
      <c r="O65" s="190"/>
      <c r="P65" s="190"/>
      <c r="Q65" s="191"/>
      <c r="R65" s="104">
        <v>15</v>
      </c>
      <c r="S65" s="105">
        <v>30</v>
      </c>
      <c r="T65" s="220">
        <v>55</v>
      </c>
      <c r="U65" s="107">
        <v>4</v>
      </c>
      <c r="V65" s="104">
        <v>15</v>
      </c>
      <c r="W65" s="105">
        <v>30</v>
      </c>
      <c r="X65" s="220">
        <v>105</v>
      </c>
      <c r="Y65" s="107">
        <v>6</v>
      </c>
      <c r="Z65" s="192" t="s">
        <v>35</v>
      </c>
      <c r="AA65" s="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</row>
    <row r="66" spans="1:184" ht="13.5" customHeight="1" thickBot="1" x14ac:dyDescent="0.25">
      <c r="A66" s="224" t="s">
        <v>99</v>
      </c>
      <c r="B66" s="183" t="s">
        <v>100</v>
      </c>
      <c r="C66" s="185"/>
      <c r="D66" s="185"/>
      <c r="E66" s="185"/>
      <c r="F66" s="185"/>
      <c r="G66" s="185"/>
      <c r="H66" s="185"/>
      <c r="I66" s="221"/>
      <c r="J66" s="185"/>
      <c r="K66" s="185"/>
      <c r="L66" s="185"/>
      <c r="M66" s="221"/>
      <c r="N66" s="185"/>
      <c r="O66" s="185"/>
      <c r="P66" s="185"/>
      <c r="Q66" s="221"/>
      <c r="R66" s="185"/>
      <c r="S66" s="185"/>
      <c r="T66" s="185"/>
      <c r="U66" s="221"/>
      <c r="V66" s="185"/>
      <c r="W66" s="185"/>
      <c r="X66" s="185"/>
      <c r="Y66" s="221"/>
      <c r="Z66" s="225"/>
      <c r="AA66" s="3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</row>
    <row r="67" spans="1:184" ht="14.45" customHeight="1" thickBot="1" x14ac:dyDescent="0.3">
      <c r="A67" s="226" t="s">
        <v>101</v>
      </c>
      <c r="B67" s="227" t="s">
        <v>102</v>
      </c>
      <c r="C67" s="228">
        <f>SUM(J67,N67,R67,V67)</f>
        <v>30</v>
      </c>
      <c r="D67" s="72">
        <f>SUM(K67,O67,S67,W67)</f>
        <v>90</v>
      </c>
      <c r="E67" s="229">
        <f>SUM(C67:D67)</f>
        <v>120</v>
      </c>
      <c r="F67" s="228">
        <v>120</v>
      </c>
      <c r="G67" s="72">
        <f>H67-F67</f>
        <v>130</v>
      </c>
      <c r="H67" s="72">
        <f>$B$6*I67</f>
        <v>250</v>
      </c>
      <c r="I67" s="230">
        <f>SUM(M67,Q67,U67,Y67)</f>
        <v>10</v>
      </c>
      <c r="J67" s="231"/>
      <c r="K67" s="232"/>
      <c r="L67" s="232"/>
      <c r="M67" s="233"/>
      <c r="N67" s="231"/>
      <c r="O67" s="232"/>
      <c r="P67" s="232"/>
      <c r="Q67" s="233"/>
      <c r="R67" s="228">
        <v>15</v>
      </c>
      <c r="S67" s="72">
        <v>45</v>
      </c>
      <c r="T67" s="72">
        <v>40</v>
      </c>
      <c r="U67" s="230">
        <v>4</v>
      </c>
      <c r="V67" s="228">
        <v>15</v>
      </c>
      <c r="W67" s="72">
        <v>45</v>
      </c>
      <c r="X67" s="72">
        <v>90</v>
      </c>
      <c r="Y67" s="230">
        <v>6</v>
      </c>
      <c r="Z67" s="234" t="s">
        <v>35</v>
      </c>
      <c r="AA67" s="3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</row>
    <row r="68" spans="1:184" ht="16.5" customHeight="1" thickBot="1" x14ac:dyDescent="0.25">
      <c r="A68" s="218" t="s">
        <v>103</v>
      </c>
      <c r="B68" s="235" t="s">
        <v>104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7"/>
      <c r="Z68" s="238"/>
      <c r="AA68" s="3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</row>
    <row r="69" spans="1:184" ht="13.5" customHeight="1" thickBot="1" x14ac:dyDescent="0.3">
      <c r="A69" s="239">
        <v>37</v>
      </c>
      <c r="B69" s="240" t="s">
        <v>105</v>
      </c>
      <c r="C69" s="228">
        <f>SUM(J69,N69,R69,V69)</f>
        <v>0</v>
      </c>
      <c r="D69" s="72">
        <f>SUM(K69,O69,S69,W69)</f>
        <v>120</v>
      </c>
      <c r="E69" s="229">
        <f>SUM(C69:D69)</f>
        <v>120</v>
      </c>
      <c r="F69" s="228">
        <v>120</v>
      </c>
      <c r="G69" s="72">
        <f>H69-F69</f>
        <v>30</v>
      </c>
      <c r="H69" s="72">
        <f>$B$6*I69</f>
        <v>150</v>
      </c>
      <c r="I69" s="230">
        <f>SUM(M69,Q69,U69,Y69)</f>
        <v>6</v>
      </c>
      <c r="J69" s="231"/>
      <c r="K69" s="232"/>
      <c r="L69" s="232"/>
      <c r="M69" s="233"/>
      <c r="N69" s="231"/>
      <c r="O69" s="232"/>
      <c r="P69" s="232"/>
      <c r="Q69" s="233"/>
      <c r="R69" s="241">
        <v>0</v>
      </c>
      <c r="S69" s="242">
        <v>120</v>
      </c>
      <c r="T69" s="72">
        <f>G69</f>
        <v>30</v>
      </c>
      <c r="U69" s="230">
        <v>6</v>
      </c>
      <c r="V69" s="231"/>
      <c r="W69" s="232"/>
      <c r="X69" s="232"/>
      <c r="Y69" s="233"/>
      <c r="Z69" s="243" t="s">
        <v>31</v>
      </c>
      <c r="AA69" s="3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</row>
    <row r="70" spans="1:184" ht="19.7" customHeight="1" thickBot="1" x14ac:dyDescent="0.25">
      <c r="A70" s="244" t="s">
        <v>106</v>
      </c>
      <c r="B70" s="245"/>
      <c r="C70" s="246">
        <f>C60+C21+C34+C47+C50+C63+C69</f>
        <v>435</v>
      </c>
      <c r="D70" s="246">
        <f t="shared" ref="D70:Y70" si="23">D60+D21+D34+D47+D50+D63+D69</f>
        <v>1160</v>
      </c>
      <c r="E70" s="246">
        <f t="shared" si="23"/>
        <v>1595</v>
      </c>
      <c r="F70" s="246">
        <f t="shared" si="23"/>
        <v>1595</v>
      </c>
      <c r="G70" s="246">
        <f t="shared" si="23"/>
        <v>1430</v>
      </c>
      <c r="H70" s="246">
        <f t="shared" si="23"/>
        <v>3025</v>
      </c>
      <c r="I70" s="247">
        <f t="shared" si="23"/>
        <v>121</v>
      </c>
      <c r="J70" s="248">
        <f t="shared" si="23"/>
        <v>120</v>
      </c>
      <c r="K70" s="248">
        <f t="shared" si="23"/>
        <v>225</v>
      </c>
      <c r="L70" s="248">
        <f t="shared" si="23"/>
        <v>355</v>
      </c>
      <c r="M70" s="247">
        <f t="shared" si="23"/>
        <v>28</v>
      </c>
      <c r="N70" s="248">
        <f t="shared" si="23"/>
        <v>90</v>
      </c>
      <c r="O70" s="248">
        <f t="shared" si="23"/>
        <v>325</v>
      </c>
      <c r="P70" s="248">
        <f t="shared" si="23"/>
        <v>360</v>
      </c>
      <c r="Q70" s="247">
        <f t="shared" si="23"/>
        <v>31</v>
      </c>
      <c r="R70" s="248">
        <f t="shared" si="23"/>
        <v>90</v>
      </c>
      <c r="S70" s="248">
        <f t="shared" si="23"/>
        <v>365</v>
      </c>
      <c r="T70" s="248">
        <f t="shared" si="23"/>
        <v>320</v>
      </c>
      <c r="U70" s="247">
        <f t="shared" si="23"/>
        <v>31</v>
      </c>
      <c r="V70" s="248">
        <f t="shared" si="23"/>
        <v>90</v>
      </c>
      <c r="W70" s="248">
        <f t="shared" si="23"/>
        <v>260</v>
      </c>
      <c r="X70" s="248">
        <f t="shared" si="23"/>
        <v>375</v>
      </c>
      <c r="Y70" s="247">
        <f t="shared" si="23"/>
        <v>29</v>
      </c>
      <c r="Z70" s="249"/>
      <c r="AA70" s="3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</row>
    <row r="71" spans="1:184" ht="14.65" customHeight="1" thickBot="1" x14ac:dyDescent="0.25">
      <c r="A71" s="244" t="s">
        <v>107</v>
      </c>
      <c r="B71" s="245"/>
      <c r="C71" s="246">
        <f>C60+C21+C34+C47+C50+C65+C69</f>
        <v>405</v>
      </c>
      <c r="D71" s="246">
        <f t="shared" ref="D71:Y71" si="24">D60+D21+D34+D47+D50+D65+D69</f>
        <v>1130</v>
      </c>
      <c r="E71" s="246">
        <f t="shared" si="24"/>
        <v>1535</v>
      </c>
      <c r="F71" s="246">
        <f t="shared" si="24"/>
        <v>1535</v>
      </c>
      <c r="G71" s="246">
        <f t="shared" si="24"/>
        <v>1490</v>
      </c>
      <c r="H71" s="246">
        <f t="shared" si="24"/>
        <v>3025</v>
      </c>
      <c r="I71" s="247">
        <f t="shared" si="24"/>
        <v>121</v>
      </c>
      <c r="J71" s="248">
        <f t="shared" si="24"/>
        <v>120</v>
      </c>
      <c r="K71" s="248">
        <f t="shared" si="24"/>
        <v>225</v>
      </c>
      <c r="L71" s="248">
        <f t="shared" si="24"/>
        <v>355</v>
      </c>
      <c r="M71" s="247">
        <f t="shared" si="24"/>
        <v>28</v>
      </c>
      <c r="N71" s="248">
        <f t="shared" si="24"/>
        <v>90</v>
      </c>
      <c r="O71" s="248">
        <f t="shared" si="24"/>
        <v>325</v>
      </c>
      <c r="P71" s="248">
        <f t="shared" si="24"/>
        <v>360</v>
      </c>
      <c r="Q71" s="247">
        <f t="shared" si="24"/>
        <v>31</v>
      </c>
      <c r="R71" s="248">
        <f t="shared" si="24"/>
        <v>75</v>
      </c>
      <c r="S71" s="248">
        <f t="shared" si="24"/>
        <v>365</v>
      </c>
      <c r="T71" s="248">
        <f t="shared" si="24"/>
        <v>335</v>
      </c>
      <c r="U71" s="247">
        <f t="shared" si="24"/>
        <v>31</v>
      </c>
      <c r="V71" s="248">
        <f t="shared" si="24"/>
        <v>75</v>
      </c>
      <c r="W71" s="248">
        <f t="shared" si="24"/>
        <v>230</v>
      </c>
      <c r="X71" s="248">
        <f t="shared" si="24"/>
        <v>420</v>
      </c>
      <c r="Y71" s="247">
        <f t="shared" si="24"/>
        <v>29</v>
      </c>
      <c r="Z71" s="249"/>
      <c r="AA71" s="3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</row>
    <row r="72" spans="1:184" ht="29.25" customHeight="1" thickBot="1" x14ac:dyDescent="0.25">
      <c r="A72" s="250" t="s">
        <v>108</v>
      </c>
      <c r="B72" s="251"/>
      <c r="C72" s="252">
        <f>C60+C47+C50+C21+C34+C67+C69</f>
        <v>405</v>
      </c>
      <c r="D72" s="252">
        <f t="shared" ref="D72:Y72" si="25">D60+D47+D50+D21+D34+D67+D69</f>
        <v>1160</v>
      </c>
      <c r="E72" s="252">
        <f t="shared" si="25"/>
        <v>1565</v>
      </c>
      <c r="F72" s="252">
        <f t="shared" si="25"/>
        <v>1565</v>
      </c>
      <c r="G72" s="252">
        <f t="shared" si="25"/>
        <v>1460</v>
      </c>
      <c r="H72" s="252">
        <f t="shared" si="25"/>
        <v>3025</v>
      </c>
      <c r="I72" s="253">
        <f t="shared" si="25"/>
        <v>121</v>
      </c>
      <c r="J72" s="252">
        <f t="shared" si="25"/>
        <v>120</v>
      </c>
      <c r="K72" s="252">
        <f t="shared" si="25"/>
        <v>225</v>
      </c>
      <c r="L72" s="252">
        <f t="shared" si="25"/>
        <v>355</v>
      </c>
      <c r="M72" s="253">
        <f t="shared" si="25"/>
        <v>28</v>
      </c>
      <c r="N72" s="252">
        <f t="shared" si="25"/>
        <v>90</v>
      </c>
      <c r="O72" s="252">
        <f t="shared" si="25"/>
        <v>325</v>
      </c>
      <c r="P72" s="252">
        <f t="shared" si="25"/>
        <v>360</v>
      </c>
      <c r="Q72" s="253">
        <f t="shared" si="25"/>
        <v>31</v>
      </c>
      <c r="R72" s="252">
        <f t="shared" si="25"/>
        <v>75</v>
      </c>
      <c r="S72" s="252">
        <f t="shared" si="25"/>
        <v>380</v>
      </c>
      <c r="T72" s="252">
        <f t="shared" si="25"/>
        <v>320</v>
      </c>
      <c r="U72" s="253">
        <f t="shared" si="25"/>
        <v>31</v>
      </c>
      <c r="V72" s="252">
        <f t="shared" si="25"/>
        <v>75</v>
      </c>
      <c r="W72" s="252">
        <f t="shared" si="25"/>
        <v>245</v>
      </c>
      <c r="X72" s="252">
        <f t="shared" si="25"/>
        <v>405</v>
      </c>
      <c r="Y72" s="253">
        <f t="shared" si="25"/>
        <v>29</v>
      </c>
      <c r="Z72" s="254" t="s">
        <v>109</v>
      </c>
      <c r="AA72" s="3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</row>
    <row r="73" spans="1:184" ht="15.2" customHeight="1" thickBot="1" x14ac:dyDescent="0.3">
      <c r="A73" s="255"/>
      <c r="B73" s="256"/>
      <c r="C73" s="257"/>
      <c r="D73" s="257"/>
      <c r="E73" s="257"/>
      <c r="F73" s="258"/>
      <c r="G73" s="259" t="s">
        <v>110</v>
      </c>
      <c r="H73" s="260"/>
      <c r="I73" s="261"/>
      <c r="J73" s="262">
        <v>8</v>
      </c>
      <c r="K73" s="263"/>
      <c r="L73" s="263"/>
      <c r="M73" s="264"/>
      <c r="N73" s="265">
        <v>9</v>
      </c>
      <c r="O73" s="263"/>
      <c r="P73" s="263"/>
      <c r="Q73" s="264"/>
      <c r="R73" s="265">
        <v>8</v>
      </c>
      <c r="S73" s="263"/>
      <c r="T73" s="263"/>
      <c r="U73" s="266"/>
      <c r="V73" s="262">
        <v>5</v>
      </c>
      <c r="W73" s="263"/>
      <c r="X73" s="263"/>
      <c r="Y73" s="266"/>
      <c r="Z73" s="267">
        <f>SUM(J73:Y73)</f>
        <v>30</v>
      </c>
      <c r="AA73" s="3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</row>
    <row r="74" spans="1:184" ht="13.5" customHeight="1" thickBot="1" x14ac:dyDescent="0.3">
      <c r="A74" s="268"/>
      <c r="B74" s="269"/>
      <c r="C74" s="270"/>
      <c r="D74" s="270"/>
      <c r="E74" s="270"/>
      <c r="F74" s="271"/>
      <c r="G74" s="272" t="s">
        <v>111</v>
      </c>
      <c r="H74" s="273"/>
      <c r="I74" s="274"/>
      <c r="J74" s="275">
        <v>3</v>
      </c>
      <c r="K74" s="276"/>
      <c r="L74" s="276"/>
      <c r="M74" s="277"/>
      <c r="N74" s="275">
        <v>3</v>
      </c>
      <c r="O74" s="276"/>
      <c r="P74" s="276"/>
      <c r="Q74" s="278"/>
      <c r="R74" s="279">
        <v>2</v>
      </c>
      <c r="S74" s="280"/>
      <c r="T74" s="280"/>
      <c r="U74" s="281"/>
      <c r="V74" s="282">
        <v>5</v>
      </c>
      <c r="W74" s="280"/>
      <c r="X74" s="280"/>
      <c r="Y74" s="283"/>
      <c r="Z74" s="284">
        <f>SUM(J74:Y74)</f>
        <v>13</v>
      </c>
      <c r="AA74" s="3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</row>
    <row r="75" spans="1:184" ht="14.1" customHeight="1" x14ac:dyDescent="0.25">
      <c r="A75" s="285"/>
      <c r="B75" s="286" t="s">
        <v>112</v>
      </c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3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</row>
    <row r="76" spans="1:184" ht="13.7" customHeight="1" x14ac:dyDescent="0.25">
      <c r="A76" s="285"/>
      <c r="B76" s="288" t="s">
        <v>113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289"/>
      <c r="Z76" s="290"/>
      <c r="AA76" s="3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</row>
    <row r="77" spans="1:184" ht="13.7" customHeight="1" x14ac:dyDescent="0.25">
      <c r="A77" s="285"/>
      <c r="B77" s="291" t="s">
        <v>114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9"/>
      <c r="N77" s="285"/>
      <c r="O77" s="285"/>
      <c r="P77" s="285"/>
      <c r="Q77" s="289"/>
      <c r="R77" s="285"/>
      <c r="S77" s="285"/>
      <c r="T77" s="285"/>
      <c r="U77" s="289"/>
      <c r="V77" s="285"/>
      <c r="W77" s="285"/>
      <c r="X77" s="285"/>
      <c r="Y77" s="289"/>
      <c r="Z77" s="290"/>
      <c r="AA77" s="3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</row>
    <row r="78" spans="1:184" ht="13.7" customHeight="1" x14ac:dyDescent="0.25">
      <c r="A78" s="285"/>
      <c r="B78" s="291" t="s">
        <v>115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9"/>
      <c r="N78" s="285"/>
      <c r="O78" s="285"/>
      <c r="P78" s="285"/>
      <c r="Q78" s="289"/>
      <c r="R78" s="285"/>
      <c r="S78" s="285"/>
      <c r="T78" s="285"/>
      <c r="U78" s="289"/>
      <c r="V78" s="285"/>
      <c r="W78" s="285"/>
      <c r="X78" s="285"/>
      <c r="Y78" s="289"/>
      <c r="Z78" s="290"/>
      <c r="AA78" s="3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</row>
    <row r="79" spans="1:184" ht="13.7" customHeight="1" x14ac:dyDescent="0.25">
      <c r="A79" s="285"/>
      <c r="B79" s="291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3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</row>
    <row r="80" spans="1:184" ht="13.7" customHeight="1" x14ac:dyDescent="0.25">
      <c r="A80" s="285"/>
      <c r="B80" s="292"/>
      <c r="C80" s="292"/>
      <c r="D80" s="292"/>
      <c r="E80" s="292"/>
      <c r="F80" s="292"/>
      <c r="G80" s="292"/>
      <c r="H80" s="292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3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</row>
    <row r="81" spans="1:27" ht="12.75" customHeight="1" x14ac:dyDescent="0.2">
      <c r="A81" s="293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4"/>
    </row>
    <row r="82" spans="1:27" ht="12.75" customHeight="1" x14ac:dyDescent="0.2">
      <c r="A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4"/>
    </row>
  </sheetData>
  <mergeCells count="34">
    <mergeCell ref="B75:Z75"/>
    <mergeCell ref="B76:X76"/>
    <mergeCell ref="G73:I73"/>
    <mergeCell ref="J73:M73"/>
    <mergeCell ref="N73:Q73"/>
    <mergeCell ref="R73:U73"/>
    <mergeCell ref="V73:Y73"/>
    <mergeCell ref="G74:I74"/>
    <mergeCell ref="J74:M74"/>
    <mergeCell ref="N74:Q74"/>
    <mergeCell ref="R74:U74"/>
    <mergeCell ref="V74:Y74"/>
    <mergeCell ref="J33:Y33"/>
    <mergeCell ref="B35:Z35"/>
    <mergeCell ref="B68:Y68"/>
    <mergeCell ref="A70:B70"/>
    <mergeCell ref="A71:B71"/>
    <mergeCell ref="A72:B72"/>
    <mergeCell ref="J6:Y6"/>
    <mergeCell ref="Z6:Z8"/>
    <mergeCell ref="J7:M7"/>
    <mergeCell ref="N7:Q7"/>
    <mergeCell ref="R7:U7"/>
    <mergeCell ref="V7:Y7"/>
    <mergeCell ref="A1:Z1"/>
    <mergeCell ref="A2:Z2"/>
    <mergeCell ref="D3:X3"/>
    <mergeCell ref="A4:Z4"/>
    <mergeCell ref="A5:Z5"/>
    <mergeCell ref="C6:E7"/>
    <mergeCell ref="F6:F8"/>
    <mergeCell ref="G6:G8"/>
    <mergeCell ref="H6:H8"/>
    <mergeCell ref="I6:I8"/>
  </mergeCells>
  <pageMargins left="0.23622000000000001" right="0.23622000000000001" top="0.748031" bottom="0.748031" header="0.31496099999999999" footer="0.31496099999999999"/>
  <pageSetup scale="7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WF II st. SM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2024-10-02T08:16:45Z</dcterms:created>
  <dcterms:modified xsi:type="dcterms:W3CDTF">2024-10-02T08:16:56Z</dcterms:modified>
</cp:coreProperties>
</file>