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TiR II st kons-pw 2015" sheetId="1" r:id="rId1"/>
  </sheets>
  <definedNames>
    <definedName name="_xlnm.Print_Area" localSheetId="0">'TiR II st kons-pw 2015'!$A$1:$AD$116</definedName>
    <definedName name="Z_3C1E2F05_AC1C_40E1_A172_B8D8CAB16A30_.wvu.PrintArea" localSheetId="0" hidden="1">'TiR II st kons-pw 2015'!$A$1:$AD$131</definedName>
    <definedName name="Z_3C1E2F05_AC1C_40E1_A172_B8D8CAB16A30_.wvu.Rows" localSheetId="0" hidden="1">'TiR II st kons-pw 2015'!$31:$31</definedName>
    <definedName name="Z_45CBF2E2_FD2C_47BB_B046_B2C11F70A5B7_.wvu.PrintArea" localSheetId="0" hidden="1">'TiR II st kons-pw 2015'!$A$1:$AD$116</definedName>
    <definedName name="Z_45CBF2E2_FD2C_47BB_B046_B2C11F70A5B7_.wvu.Rows" localSheetId="0" hidden="1">'TiR II st kons-pw 2015'!$31:$31</definedName>
    <definedName name="Z_CB289007_AFB4_4AA6_B3AD_065DFDFAC693_.wvu.PrintArea" localSheetId="0" hidden="1">'TiR II st kons-pw 2015'!$A$1:$AD$131</definedName>
    <definedName name="Z_CB289007_AFB4_4AA6_B3AD_065DFDFAC693_.wvu.Rows" localSheetId="0" hidden="1">'TiR II st kons-pw 2015'!$31:$31</definedName>
  </definedNames>
  <calcPr fullCalcOnLoad="1"/>
</workbook>
</file>

<file path=xl/comments1.xml><?xml version="1.0" encoding="utf-8"?>
<comments xmlns="http://schemas.openxmlformats.org/spreadsheetml/2006/main">
  <authors>
    <author>kkusmierczyk</author>
  </authors>
  <commentList>
    <comment ref="B17" authorId="0">
      <text>
        <r>
          <rPr>
            <b/>
            <sz val="8"/>
            <rFont val="Tahoma"/>
            <family val="0"/>
          </rPr>
          <t>kkusmierczyk:</t>
        </r>
        <r>
          <rPr>
            <sz val="8"/>
            <rFont val="Tahoma"/>
            <family val="0"/>
          </rPr>
          <t xml:space="preserve">
IV sem ilość godzin??</t>
        </r>
      </text>
    </comment>
  </commentList>
</comments>
</file>

<file path=xl/sharedStrings.xml><?xml version="1.0" encoding="utf-8"?>
<sst xmlns="http://schemas.openxmlformats.org/spreadsheetml/2006/main" count="217" uniqueCount="129">
  <si>
    <t xml:space="preserve">PLAN  STUDIÓW STACJONARNYCH </t>
  </si>
  <si>
    <t>KIERUNKU TURYSTYKA I REKREACJA  II STOPNIA</t>
  </si>
  <si>
    <t>Akademia Wychowania Fizycznego Józefa Piłsudskiego w Warszawie</t>
  </si>
  <si>
    <t>Wymiar godzin</t>
  </si>
  <si>
    <t>Zajęcia kontak-towe**</t>
  </si>
  <si>
    <t>Praca własna</t>
  </si>
  <si>
    <t>Łączna liczba godzin</t>
  </si>
  <si>
    <t>ECTS</t>
  </si>
  <si>
    <t>Semestralny wymiar godzin</t>
  </si>
  <si>
    <t>Forma zalicz.</t>
  </si>
  <si>
    <t>W</t>
  </si>
  <si>
    <t>Ćw</t>
  </si>
  <si>
    <t>Og.</t>
  </si>
  <si>
    <t>E</t>
  </si>
  <si>
    <t>PRZEDMIOTY PODSTAWOWE</t>
  </si>
  <si>
    <t>Język obcy /do wyboru/*</t>
  </si>
  <si>
    <t>Z4</t>
  </si>
  <si>
    <t>Wychowanie fizyczne /do wyboru/*</t>
  </si>
  <si>
    <t>Z1,2,3</t>
  </si>
  <si>
    <t>Historia kultury</t>
  </si>
  <si>
    <t>Socjologia czasu wolnego</t>
  </si>
  <si>
    <t>E3</t>
  </si>
  <si>
    <t>Regiony turystyczne</t>
  </si>
  <si>
    <t>E2</t>
  </si>
  <si>
    <t>Metodologia badań naukowych</t>
  </si>
  <si>
    <t>Z1</t>
  </si>
  <si>
    <t>Statystyka</t>
  </si>
  <si>
    <t>Z3</t>
  </si>
  <si>
    <t>Sem. magisterskie /do wyboru/*</t>
  </si>
  <si>
    <t>E4</t>
  </si>
  <si>
    <t>Razem  (poz. 1-8)</t>
  </si>
  <si>
    <t>PRZEDMIOTY KIERUNKOWE</t>
  </si>
  <si>
    <t>Informatyka w turystyce i rekreacji</t>
  </si>
  <si>
    <t>Polityka turystyczna</t>
  </si>
  <si>
    <t>Z2</t>
  </si>
  <si>
    <t xml:space="preserve">Planowanie turystyczne </t>
  </si>
  <si>
    <t>Marketing usług turystycznych i rekreacyjnych</t>
  </si>
  <si>
    <t>E1</t>
  </si>
  <si>
    <t>Doradztwo turystyczne i rekreacyjne</t>
  </si>
  <si>
    <t>Produkt turystyczny i rekreacyjny</t>
  </si>
  <si>
    <t>Organizacja i kierowanie przedsięb. turystycznym i rekreacyjnym</t>
  </si>
  <si>
    <t>Kierowanie procesami zmian w turystyce i rekreacji</t>
  </si>
  <si>
    <t>Psychologia wpływu społecznego</t>
  </si>
  <si>
    <t>Bioróżnorodność</t>
  </si>
  <si>
    <t>Razem  (poz. 9-18)</t>
  </si>
  <si>
    <t>Pedagogika zabawy</t>
  </si>
  <si>
    <t>Animacja społeczno-kulturowa</t>
  </si>
  <si>
    <t>Podstawy pracy wychowawczej</t>
  </si>
  <si>
    <t>Podstawy zdrowego żywienia</t>
  </si>
  <si>
    <t>Trening zdrowotny</t>
  </si>
  <si>
    <t>Techniki relaksacyjne</t>
  </si>
  <si>
    <t>Planowanie i programowanie rekreacji</t>
  </si>
  <si>
    <t>Odnowa biologiczna</t>
  </si>
  <si>
    <t>Fizjologia wysiłku fizycznego</t>
  </si>
  <si>
    <t>Specjalizacje /do wyboru/*</t>
  </si>
  <si>
    <t>Razem  (poz.19-28)</t>
  </si>
  <si>
    <t>SPECJALNOŚĆ - TRENER OSOBISTY*</t>
  </si>
  <si>
    <t>Podstawy biochemii i fizjologii wysiłku fiz.</t>
  </si>
  <si>
    <t>Trening umiejętności osobistych</t>
  </si>
  <si>
    <t>Edukacja posturalna</t>
  </si>
  <si>
    <t>Wybrane zagadnienia z teorii treningu sportowego</t>
  </si>
  <si>
    <t>Masaż klasyczny i punktowy</t>
  </si>
  <si>
    <t>Razem (poz. 19-28)</t>
  </si>
  <si>
    <t>SPECJALNOŚĆ - TURYSTYKA AKTYWNA*</t>
  </si>
  <si>
    <t>Prawo gospodarcze</t>
  </si>
  <si>
    <t>Turystyka dzieci i młodzieży</t>
  </si>
  <si>
    <t>Turystyka aktywna osób niepełnosprawnych</t>
  </si>
  <si>
    <t>Turystyka motorowa</t>
  </si>
  <si>
    <t>Promocja w turystyce</t>
  </si>
  <si>
    <t>Kajakarstwo</t>
  </si>
  <si>
    <t>Jazda konna</t>
  </si>
  <si>
    <t>Turystyka rowerowa</t>
  </si>
  <si>
    <t>Wędkarstwo/łowiectwo</t>
  </si>
  <si>
    <t>Razem (poz.19-28)</t>
  </si>
  <si>
    <t>OGÓŁEM GODZIN:</t>
  </si>
  <si>
    <t>TRENER OSOBISTY</t>
  </si>
  <si>
    <t>TURYSTYKA AKTYWNA</t>
  </si>
  <si>
    <t>Semestr</t>
  </si>
  <si>
    <t>I</t>
  </si>
  <si>
    <t>II</t>
  </si>
  <si>
    <t>III</t>
  </si>
  <si>
    <t>IV</t>
  </si>
  <si>
    <t>Łącznie</t>
  </si>
  <si>
    <t xml:space="preserve">EGZAMIN                  </t>
  </si>
  <si>
    <t>ZALICZENIA</t>
  </si>
  <si>
    <t>* - moduły podlegające wyborowi przez studenta - propozycje podawane przez Zakład prowadzący zajęcia przed rozpoczęciem roku akademickiego</t>
  </si>
  <si>
    <t>Poz. 01 język obcy: do wyboru: j. angielski, j. rosyjski, j. niemiecki, j. włoski</t>
  </si>
  <si>
    <t>Poz. 02 wychowanie fizyczne: do wyboru zajęcia prowadzone "na sali" lub "w terenie"</t>
  </si>
  <si>
    <t>** -suma godzin z udziałem prowadzącego (wykłady,  ćwiczenia, egzaminy, konsultacje)</t>
  </si>
  <si>
    <t>Promocja usług turystycznych, rekreacyjnych i hotelarskich</t>
  </si>
  <si>
    <t>Ryzyko działalności gospodarczej w turystyce, rekreacji i hotelarstwie</t>
  </si>
  <si>
    <t>Badania i analiza rynku usług turystycznych, rekreacyjnych i hotelarskich</t>
  </si>
  <si>
    <t>Finanse przedsiębiorstw turystycznych, rekreacyjnych i hoteli</t>
  </si>
  <si>
    <t>Zarządzanie strategiczne przedsiębiorstwem na rynku usług turystycznych i hotelarskich</t>
  </si>
  <si>
    <t xml:space="preserve">Techniki decyzyjne w przedsiębiorstwach turystycznych, rekreacyjnych, hotelach </t>
  </si>
  <si>
    <t>Planowanie inwestycji (Biznes plan)</t>
  </si>
  <si>
    <t>Obsługa klienta na rynku usług turystycznych, rekreacyjnych  i hotelarskich</t>
  </si>
  <si>
    <t>Podstawy event biznesu</t>
  </si>
  <si>
    <t>Zarządzanie projektami</t>
  </si>
  <si>
    <t>Promocja wydarzeń</t>
  </si>
  <si>
    <t>Badania i analiza rynku wydarzeń</t>
  </si>
  <si>
    <t>Komunikacje rynkowe</t>
  </si>
  <si>
    <t>Sponsoring</t>
  </si>
  <si>
    <t>Zarządzanie klientami</t>
  </si>
  <si>
    <t>Zarządzanie event marketingem</t>
  </si>
  <si>
    <t>Event w strategii firmy</t>
  </si>
  <si>
    <t>SPECJALNOŚĆ - ORGANIZACJA WYDARZEŃ TURYSTYCZNYCH, SPORTOWYCH, REKREACYJNYCH, KULTUROWYCH - EVENT MENEDŻER*</t>
  </si>
  <si>
    <t xml:space="preserve">E-biznes </t>
  </si>
  <si>
    <t>SPECJALNOŚĆ - MENEDŻER TURYSTYKI, REKREACJI I HOTELARSTWA*</t>
  </si>
  <si>
    <t>MENEDŻER TURYSTYKI, REKREACJI I HOTELARSTWA</t>
  </si>
  <si>
    <t>ORGANIZACJA WYDARZEŃ -EVENT MENEDŻER</t>
  </si>
  <si>
    <t>A</t>
  </si>
  <si>
    <t>B</t>
  </si>
  <si>
    <t>C</t>
  </si>
  <si>
    <t>D</t>
  </si>
  <si>
    <t>Specjalności do wyboru: Rekreacja, Trener osobisty, Turystyka aktywna, Menedżer turystyki, rekreacji i hotelarstwa, Organizacja wydarzeń turystycznych, sportowych, rekreacyjnych, kulturowych - event menedżer</t>
  </si>
  <si>
    <t>k</t>
  </si>
  <si>
    <t>pw</t>
  </si>
  <si>
    <t xml:space="preserve">k - konsultacje </t>
  </si>
  <si>
    <t>pw. - praca własna</t>
  </si>
  <si>
    <t>Poz. 28. W ramach każdej specjalności wybór jednej specjalizacji. Propozycje zakładów: fitness - ćwiczenia siłowe, pilates, zespołowe gry rekr. piłka siatkowa, zespołowe gry rekr. piłka ręczna, żeglarstwo deskowe, snowboard rekreacyjny, narciarstwo powszechne,  Działalność gospodarcza w turystyce i rekreacji , Projekty UE w turystyce, rekreacji i hotelarstwie, Pilotaż wycieczek</t>
  </si>
  <si>
    <t>Wydział Turystyki i Zdrowia w Białej Podlaskiej</t>
  </si>
  <si>
    <t>SPECJALNOŚĆ - REKREACJA I ANIMACJA CZASU WOLNEGO*</t>
  </si>
  <si>
    <t>REKREACJA I ANIMACJA CZASU WOLNEGO</t>
  </si>
  <si>
    <t>OBÓZ DO WYBORU*</t>
  </si>
  <si>
    <t>Zimowy 6 dni</t>
  </si>
  <si>
    <t>PRZEDMIOTY OGÓLNOUCZELNIANE*</t>
  </si>
  <si>
    <t>Przedmiot z grupy zajęć ogólnouczelnianych lub zajęć na innym kierunku studiów</t>
  </si>
  <si>
    <t>RAZEM poz. 53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</si>
</sst>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5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8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8"/>
      <name val="Times New Roman"/>
      <family val="1"/>
    </font>
    <font>
      <b/>
      <sz val="9"/>
      <color indexed="10"/>
      <name val="Arial"/>
      <family val="0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53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 style="thick"/>
      <bottom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45" fillId="3" borderId="0" applyNumberFormat="0" applyBorder="0" applyAlignment="0" applyProtection="0"/>
    <xf numFmtId="0" fontId="1" fillId="4" borderId="0" applyNumberFormat="0" applyBorder="0" applyAlignment="0" applyProtection="0"/>
    <xf numFmtId="0" fontId="45" fillId="5" borderId="0" applyNumberFormat="0" applyBorder="0" applyAlignment="0" applyProtection="0"/>
    <xf numFmtId="0" fontId="1" fillId="6" borderId="0" applyNumberFormat="0" applyBorder="0" applyAlignment="0" applyProtection="0"/>
    <xf numFmtId="0" fontId="45" fillId="7" borderId="0" applyNumberFormat="0" applyBorder="0" applyAlignment="0" applyProtection="0"/>
    <xf numFmtId="0" fontId="1" fillId="8" borderId="0" applyNumberFormat="0" applyBorder="0" applyAlignment="0" applyProtection="0"/>
    <xf numFmtId="0" fontId="45" fillId="9" borderId="0" applyNumberFormat="0" applyBorder="0" applyAlignment="0" applyProtection="0"/>
    <xf numFmtId="0" fontId="1" fillId="10" borderId="0" applyNumberFormat="0" applyBorder="0" applyAlignment="0" applyProtection="0"/>
    <xf numFmtId="0" fontId="45" fillId="11" borderId="0" applyNumberFormat="0" applyBorder="0" applyAlignment="0" applyProtection="0"/>
    <xf numFmtId="0" fontId="1" fillId="12" borderId="0" applyNumberFormat="0" applyBorder="0" applyAlignment="0" applyProtection="0"/>
    <xf numFmtId="0" fontId="45" fillId="13" borderId="0" applyNumberFormat="0" applyBorder="0" applyAlignment="0" applyProtection="0"/>
    <xf numFmtId="0" fontId="1" fillId="14" borderId="0" applyNumberFormat="0" applyBorder="0" applyAlignment="0" applyProtection="0"/>
    <xf numFmtId="0" fontId="45" fillId="15" borderId="0" applyNumberFormat="0" applyBorder="0" applyAlignment="0" applyProtection="0"/>
    <xf numFmtId="0" fontId="1" fillId="16" borderId="0" applyNumberFormat="0" applyBorder="0" applyAlignment="0" applyProtection="0"/>
    <xf numFmtId="0" fontId="45" fillId="17" borderId="0" applyNumberFormat="0" applyBorder="0" applyAlignment="0" applyProtection="0"/>
    <xf numFmtId="0" fontId="1" fillId="18" borderId="0" applyNumberFormat="0" applyBorder="0" applyAlignment="0" applyProtection="0"/>
    <xf numFmtId="0" fontId="45" fillId="19" borderId="0" applyNumberFormat="0" applyBorder="0" applyAlignment="0" applyProtection="0"/>
    <xf numFmtId="0" fontId="1" fillId="8" borderId="0" applyNumberFormat="0" applyBorder="0" applyAlignment="0" applyProtection="0"/>
    <xf numFmtId="0" fontId="45" fillId="20" borderId="0" applyNumberFormat="0" applyBorder="0" applyAlignment="0" applyProtection="0"/>
    <xf numFmtId="0" fontId="1" fillId="14" borderId="0" applyNumberFormat="0" applyBorder="0" applyAlignment="0" applyProtection="0"/>
    <xf numFmtId="0" fontId="45" fillId="21" borderId="0" applyNumberFormat="0" applyBorder="0" applyAlignment="0" applyProtection="0"/>
    <xf numFmtId="0" fontId="1" fillId="22" borderId="0" applyNumberFormat="0" applyBorder="0" applyAlignment="0" applyProtection="0"/>
    <xf numFmtId="0" fontId="45" fillId="23" borderId="0" applyNumberFormat="0" applyBorder="0" applyAlignment="0" applyProtection="0"/>
    <xf numFmtId="0" fontId="2" fillId="24" borderId="0" applyNumberFormat="0" applyBorder="0" applyAlignment="0" applyProtection="0"/>
    <xf numFmtId="0" fontId="46" fillId="25" borderId="0" applyNumberFormat="0" applyBorder="0" applyAlignment="0" applyProtection="0"/>
    <xf numFmtId="0" fontId="2" fillId="16" borderId="0" applyNumberFormat="0" applyBorder="0" applyAlignment="0" applyProtection="0"/>
    <xf numFmtId="0" fontId="46" fillId="26" borderId="0" applyNumberFormat="0" applyBorder="0" applyAlignment="0" applyProtection="0"/>
    <xf numFmtId="0" fontId="2" fillId="18" borderId="0" applyNumberFormat="0" applyBorder="0" applyAlignment="0" applyProtection="0"/>
    <xf numFmtId="0" fontId="46" fillId="27" borderId="0" applyNumberFormat="0" applyBorder="0" applyAlignment="0" applyProtection="0"/>
    <xf numFmtId="0" fontId="2" fillId="28" borderId="0" applyNumberFormat="0" applyBorder="0" applyAlignment="0" applyProtection="0"/>
    <xf numFmtId="0" fontId="46" fillId="29" borderId="0" applyNumberFormat="0" applyBorder="0" applyAlignment="0" applyProtection="0"/>
    <xf numFmtId="0" fontId="2" fillId="30" borderId="0" applyNumberFormat="0" applyBorder="0" applyAlignment="0" applyProtection="0"/>
    <xf numFmtId="0" fontId="46" fillId="31" borderId="0" applyNumberFormat="0" applyBorder="0" applyAlignment="0" applyProtection="0"/>
    <xf numFmtId="0" fontId="2" fillId="32" borderId="0" applyNumberFormat="0" applyBorder="0" applyAlignment="0" applyProtection="0"/>
    <xf numFmtId="0" fontId="4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47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Font="0" applyBorder="0" applyAlignment="0">
      <protection/>
    </xf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48" fillId="4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4" fillId="38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49" fillId="44" borderId="0" applyNumberFormat="0" applyBorder="0" applyAlignment="0" applyProtection="0"/>
  </cellStyleXfs>
  <cellXfs count="3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25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wrapText="1"/>
    </xf>
    <xf numFmtId="0" fontId="29" fillId="0" borderId="11" xfId="0" applyFont="1" applyFill="1" applyBorder="1" applyAlignment="1">
      <alignment horizontal="left" wrapText="1"/>
    </xf>
    <xf numFmtId="0" fontId="29" fillId="0" borderId="12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23" fillId="0" borderId="0" xfId="0" applyFont="1" applyFill="1" applyAlignment="1">
      <alignment wrapText="1"/>
    </xf>
    <xf numFmtId="0" fontId="29" fillId="0" borderId="13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vertical="center"/>
    </xf>
    <xf numFmtId="0" fontId="29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23" fillId="4" borderId="0" xfId="0" applyFont="1" applyFill="1" applyAlignment="1">
      <alignment vertical="center"/>
    </xf>
    <xf numFmtId="0" fontId="23" fillId="0" borderId="22" xfId="0" applyFont="1" applyFill="1" applyBorder="1" applyAlignment="1">
      <alignment vertical="center" wrapText="1"/>
    </xf>
    <xf numFmtId="0" fontId="29" fillId="0" borderId="28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30" fillId="0" borderId="35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1" fontId="36" fillId="0" borderId="0" xfId="0" applyNumberFormat="1" applyFont="1" applyFill="1" applyBorder="1" applyAlignment="1">
      <alignment horizontal="center" vertical="center"/>
    </xf>
    <xf numFmtId="0" fontId="23" fillId="41" borderId="0" xfId="0" applyFont="1" applyFill="1" applyAlignment="1">
      <alignment vertical="center"/>
    </xf>
    <xf numFmtId="0" fontId="29" fillId="0" borderId="11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vertical="center" wrapText="1"/>
    </xf>
    <xf numFmtId="0" fontId="29" fillId="0" borderId="22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vertical="center" wrapText="1"/>
    </xf>
    <xf numFmtId="0" fontId="33" fillId="0" borderId="26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23" fillId="0" borderId="0" xfId="0" applyFont="1" applyFill="1" applyAlignment="1">
      <alignment horizontal="left" vertical="center"/>
    </xf>
    <xf numFmtId="0" fontId="30" fillId="0" borderId="37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 wrapText="1"/>
    </xf>
    <xf numFmtId="0" fontId="29" fillId="0" borderId="39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0" fontId="23" fillId="22" borderId="0" xfId="0" applyFont="1" applyFill="1" applyAlignment="1">
      <alignment vertical="center"/>
    </xf>
    <xf numFmtId="0" fontId="29" fillId="0" borderId="40" xfId="0" applyFont="1" applyFill="1" applyBorder="1" applyAlignment="1">
      <alignment horizontal="center"/>
    </xf>
    <xf numFmtId="0" fontId="29" fillId="0" borderId="42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28" fillId="0" borderId="43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center" vertical="center"/>
    </xf>
    <xf numFmtId="0" fontId="23" fillId="41" borderId="0" xfId="0" applyFont="1" applyFill="1" applyAlignment="1">
      <alignment/>
    </xf>
    <xf numFmtId="0" fontId="29" fillId="0" borderId="11" xfId="0" applyFont="1" applyFill="1" applyBorder="1" applyAlignment="1">
      <alignment horizontal="left"/>
    </xf>
    <xf numFmtId="0" fontId="33" fillId="0" borderId="46" xfId="0" applyFont="1" applyFill="1" applyBorder="1" applyAlignment="1">
      <alignment vertical="center" wrapText="1"/>
    </xf>
    <xf numFmtId="0" fontId="30" fillId="0" borderId="47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vertical="center" wrapText="1"/>
    </xf>
    <xf numFmtId="0" fontId="33" fillId="0" borderId="25" xfId="0" applyFont="1" applyFill="1" applyBorder="1" applyAlignment="1">
      <alignment vertical="center" wrapText="1"/>
    </xf>
    <xf numFmtId="0" fontId="29" fillId="0" borderId="49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vertical="center" wrapText="1"/>
    </xf>
    <xf numFmtId="0" fontId="29" fillId="0" borderId="36" xfId="0" applyFont="1" applyFill="1" applyBorder="1" applyAlignment="1">
      <alignment horizontal="left" vertical="center"/>
    </xf>
    <xf numFmtId="0" fontId="23" fillId="37" borderId="0" xfId="0" applyFont="1" applyFill="1" applyAlignment="1">
      <alignment vertical="center"/>
    </xf>
    <xf numFmtId="0" fontId="29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vertical="center" wrapText="1"/>
    </xf>
    <xf numFmtId="0" fontId="30" fillId="0" borderId="52" xfId="0" applyFont="1" applyFill="1" applyBorder="1" applyAlignment="1">
      <alignment horizontal="center" vertical="center"/>
    </xf>
    <xf numFmtId="0" fontId="29" fillId="0" borderId="53" xfId="0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vertical="center" wrapText="1"/>
    </xf>
    <xf numFmtId="0" fontId="33" fillId="0" borderId="22" xfId="0" applyFont="1" applyFill="1" applyBorder="1" applyAlignment="1">
      <alignment vertical="center" wrapText="1"/>
    </xf>
    <xf numFmtId="0" fontId="33" fillId="0" borderId="41" xfId="0" applyFont="1" applyFill="1" applyBorder="1" applyAlignment="1">
      <alignment vertical="center" wrapText="1"/>
    </xf>
    <xf numFmtId="0" fontId="30" fillId="0" borderId="56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57" xfId="0" applyFont="1" applyFill="1" applyBorder="1" applyAlignment="1">
      <alignment horizontal="center" vertical="center"/>
    </xf>
    <xf numFmtId="0" fontId="29" fillId="0" borderId="58" xfId="0" applyFont="1" applyFill="1" applyBorder="1" applyAlignment="1">
      <alignment horizontal="center" vertical="center"/>
    </xf>
    <xf numFmtId="0" fontId="23" fillId="32" borderId="0" xfId="0" applyFont="1" applyFill="1" applyAlignment="1">
      <alignment vertical="center"/>
    </xf>
    <xf numFmtId="0" fontId="29" fillId="0" borderId="35" xfId="0" applyFont="1" applyFill="1" applyBorder="1" applyAlignment="1">
      <alignment horizontal="center" vertical="center"/>
    </xf>
    <xf numFmtId="0" fontId="29" fillId="0" borderId="4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3" fillId="0" borderId="59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0" fontId="28" fillId="0" borderId="41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25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28" fillId="0" borderId="0" xfId="0" applyFont="1" applyFill="1" applyAlignment="1">
      <alignment vertical="center"/>
    </xf>
    <xf numFmtId="0" fontId="23" fillId="0" borderId="22" xfId="0" applyFont="1" applyFill="1" applyBorder="1" applyAlignment="1">
      <alignment/>
    </xf>
    <xf numFmtId="0" fontId="33" fillId="0" borderId="60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 wrapText="1"/>
    </xf>
    <xf numFmtId="0" fontId="30" fillId="0" borderId="61" xfId="0" applyFont="1" applyFill="1" applyBorder="1" applyAlignment="1">
      <alignment horizontal="center" vertical="center"/>
    </xf>
    <xf numFmtId="0" fontId="30" fillId="0" borderId="6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30" fillId="0" borderId="63" xfId="0" applyFont="1" applyFill="1" applyBorder="1" applyAlignment="1">
      <alignment horizontal="center" vertical="center"/>
    </xf>
    <xf numFmtId="0" fontId="33" fillId="0" borderId="0" xfId="73" applyNumberFormat="1" applyFont="1" applyFill="1" applyBorder="1" applyAlignment="1" applyProtection="1">
      <alignment vertical="top"/>
      <protection/>
    </xf>
    <xf numFmtId="0" fontId="25" fillId="0" borderId="0" xfId="0" applyFont="1" applyFill="1" applyBorder="1" applyAlignment="1">
      <alignment/>
    </xf>
    <xf numFmtId="0" fontId="33" fillId="0" borderId="0" xfId="73" applyFont="1" applyFill="1" applyBorder="1" applyAlignment="1" applyProtection="1">
      <alignment vertical="top"/>
      <protection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28" fillId="0" borderId="64" xfId="0" applyFont="1" applyFill="1" applyBorder="1" applyAlignment="1">
      <alignment horizontal="center" vertical="center"/>
    </xf>
    <xf numFmtId="0" fontId="28" fillId="0" borderId="57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 vertical="center" wrapText="1"/>
    </xf>
    <xf numFmtId="0" fontId="29" fillId="0" borderId="33" xfId="0" applyFont="1" applyFill="1" applyBorder="1" applyAlignment="1">
      <alignment horizontal="center"/>
    </xf>
    <xf numFmtId="0" fontId="29" fillId="0" borderId="34" xfId="0" applyFont="1" applyFill="1" applyBorder="1" applyAlignment="1">
      <alignment horizontal="center"/>
    </xf>
    <xf numFmtId="0" fontId="29" fillId="0" borderId="35" xfId="0" applyFont="1" applyFill="1" applyBorder="1" applyAlignment="1">
      <alignment horizontal="center"/>
    </xf>
    <xf numFmtId="0" fontId="33" fillId="0" borderId="29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3" fillId="0" borderId="65" xfId="0" applyFont="1" applyFill="1" applyBorder="1" applyAlignment="1">
      <alignment horizontal="center"/>
    </xf>
    <xf numFmtId="0" fontId="33" fillId="0" borderId="39" xfId="0" applyFont="1" applyFill="1" applyBorder="1" applyAlignment="1">
      <alignment horizontal="center"/>
    </xf>
    <xf numFmtId="0" fontId="29" fillId="0" borderId="49" xfId="0" applyFont="1" applyFill="1" applyBorder="1" applyAlignment="1">
      <alignment horizontal="left" vertical="center" wrapText="1"/>
    </xf>
    <xf numFmtId="0" fontId="29" fillId="38" borderId="11" xfId="0" applyFont="1" applyFill="1" applyBorder="1" applyAlignment="1">
      <alignment horizontal="center" vertical="center"/>
    </xf>
    <xf numFmtId="0" fontId="29" fillId="38" borderId="33" xfId="0" applyFont="1" applyFill="1" applyBorder="1" applyAlignment="1">
      <alignment horizontal="center" vertical="center"/>
    </xf>
    <xf numFmtId="0" fontId="29" fillId="38" borderId="40" xfId="0" applyFont="1" applyFill="1" applyBorder="1" applyAlignment="1">
      <alignment horizontal="center" vertical="center"/>
    </xf>
    <xf numFmtId="0" fontId="29" fillId="38" borderId="40" xfId="0" applyFont="1" applyFill="1" applyBorder="1" applyAlignment="1">
      <alignment horizontal="left" vertical="center"/>
    </xf>
    <xf numFmtId="0" fontId="28" fillId="38" borderId="33" xfId="0" applyFont="1" applyFill="1" applyBorder="1" applyAlignment="1">
      <alignment horizontal="center" vertical="center"/>
    </xf>
    <xf numFmtId="0" fontId="28" fillId="38" borderId="34" xfId="0" applyFont="1" applyFill="1" applyBorder="1" applyAlignment="1">
      <alignment horizontal="center" vertical="center"/>
    </xf>
    <xf numFmtId="0" fontId="29" fillId="38" borderId="63" xfId="0" applyFont="1" applyFill="1" applyBorder="1" applyAlignment="1">
      <alignment horizontal="left" vertical="center"/>
    </xf>
    <xf numFmtId="0" fontId="29" fillId="38" borderId="42" xfId="0" applyFont="1" applyFill="1" applyBorder="1" applyAlignment="1">
      <alignment horizontal="center" vertical="center"/>
    </xf>
    <xf numFmtId="0" fontId="29" fillId="38" borderId="12" xfId="0" applyFont="1" applyFill="1" applyBorder="1" applyAlignment="1">
      <alignment horizontal="left" vertical="center"/>
    </xf>
    <xf numFmtId="0" fontId="29" fillId="38" borderId="34" xfId="0" applyFont="1" applyFill="1" applyBorder="1" applyAlignment="1">
      <alignment horizontal="center" vertical="center"/>
    </xf>
    <xf numFmtId="0" fontId="28" fillId="38" borderId="66" xfId="0" applyFont="1" applyFill="1" applyBorder="1" applyAlignment="1">
      <alignment horizontal="center" vertical="center"/>
    </xf>
    <xf numFmtId="0" fontId="30" fillId="38" borderId="63" xfId="0" applyFont="1" applyFill="1" applyBorder="1" applyAlignment="1">
      <alignment horizontal="center" vertical="center"/>
    </xf>
    <xf numFmtId="0" fontId="30" fillId="38" borderId="35" xfId="0" applyFont="1" applyFill="1" applyBorder="1" applyAlignment="1">
      <alignment horizontal="center" vertical="center"/>
    </xf>
    <xf numFmtId="0" fontId="29" fillId="38" borderId="59" xfId="0" applyFont="1" applyFill="1" applyBorder="1" applyAlignment="1">
      <alignment horizontal="left" vertical="center"/>
    </xf>
    <xf numFmtId="0" fontId="29" fillId="38" borderId="63" xfId="0" applyFont="1" applyFill="1" applyBorder="1" applyAlignment="1">
      <alignment horizontal="center" vertical="center"/>
    </xf>
    <xf numFmtId="0" fontId="30" fillId="0" borderId="46" xfId="0" applyFont="1" applyFill="1" applyBorder="1" applyAlignment="1">
      <alignment horizontal="center" vertical="center"/>
    </xf>
    <xf numFmtId="0" fontId="29" fillId="0" borderId="49" xfId="0" applyFont="1" applyFill="1" applyBorder="1" applyAlignment="1">
      <alignment horizontal="left" vertical="center"/>
    </xf>
    <xf numFmtId="0" fontId="29" fillId="0" borderId="67" xfId="0" applyFont="1" applyFill="1" applyBorder="1" applyAlignment="1">
      <alignment horizontal="center" vertical="center"/>
    </xf>
    <xf numFmtId="0" fontId="29" fillId="38" borderId="66" xfId="0" applyFont="1" applyFill="1" applyBorder="1" applyAlignment="1">
      <alignment horizontal="center" vertical="center"/>
    </xf>
    <xf numFmtId="0" fontId="29" fillId="38" borderId="40" xfId="0" applyFont="1" applyFill="1" applyBorder="1" applyAlignment="1">
      <alignment wrapText="1"/>
    </xf>
    <xf numFmtId="0" fontId="33" fillId="0" borderId="16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61" xfId="0" applyFont="1" applyFill="1" applyBorder="1" applyAlignment="1">
      <alignment horizontal="center" vertical="center"/>
    </xf>
    <xf numFmtId="0" fontId="33" fillId="0" borderId="68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right" vertical="center"/>
    </xf>
    <xf numFmtId="0" fontId="33" fillId="0" borderId="24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70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right" vertical="center"/>
    </xf>
    <xf numFmtId="0" fontId="33" fillId="0" borderId="25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left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38" borderId="33" xfId="0" applyFont="1" applyFill="1" applyBorder="1" applyAlignment="1">
      <alignment horizontal="center" vertical="center"/>
    </xf>
    <xf numFmtId="0" fontId="33" fillId="0" borderId="71" xfId="0" applyFont="1" applyFill="1" applyBorder="1" applyAlignment="1">
      <alignment horizontal="center" vertical="center" wrapText="1"/>
    </xf>
    <xf numFmtId="0" fontId="33" fillId="0" borderId="51" xfId="0" applyFont="1" applyFill="1" applyBorder="1" applyAlignment="1">
      <alignment vertical="center"/>
    </xf>
    <xf numFmtId="0" fontId="33" fillId="0" borderId="72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right" vertical="center"/>
    </xf>
    <xf numFmtId="0" fontId="33" fillId="38" borderId="40" xfId="0" applyFont="1" applyFill="1" applyBorder="1" applyAlignment="1">
      <alignment horizontal="center" vertical="center"/>
    </xf>
    <xf numFmtId="0" fontId="33" fillId="0" borderId="59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right" vertical="center"/>
    </xf>
    <xf numFmtId="0" fontId="33" fillId="0" borderId="75" xfId="0" applyFont="1" applyFill="1" applyBorder="1" applyAlignment="1">
      <alignment horizontal="center" vertical="center"/>
    </xf>
    <xf numFmtId="0" fontId="33" fillId="0" borderId="76" xfId="0" applyFont="1" applyFill="1" applyBorder="1" applyAlignment="1">
      <alignment horizontal="center" vertical="center"/>
    </xf>
    <xf numFmtId="0" fontId="33" fillId="0" borderId="71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left" vertical="center"/>
    </xf>
    <xf numFmtId="0" fontId="33" fillId="0" borderId="53" xfId="0" applyFont="1" applyFill="1" applyBorder="1" applyAlignment="1">
      <alignment horizontal="center" vertical="center"/>
    </xf>
    <xf numFmtId="0" fontId="33" fillId="38" borderId="3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0" fontId="33" fillId="0" borderId="57" xfId="0" applyFont="1" applyFill="1" applyBorder="1" applyAlignment="1">
      <alignment horizontal="center" vertical="center"/>
    </xf>
    <xf numFmtId="0" fontId="33" fillId="0" borderId="77" xfId="0" applyFont="1" applyFill="1" applyBorder="1" applyAlignment="1">
      <alignment horizontal="center" vertical="center"/>
    </xf>
    <xf numFmtId="0" fontId="33" fillId="0" borderId="78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3" fillId="38" borderId="66" xfId="0" applyFont="1" applyFill="1" applyBorder="1" applyAlignment="1">
      <alignment horizontal="center" vertical="center"/>
    </xf>
    <xf numFmtId="0" fontId="29" fillId="0" borderId="79" xfId="0" applyFont="1" applyFill="1" applyBorder="1" applyAlignment="1">
      <alignment horizontal="center" vertical="center"/>
    </xf>
    <xf numFmtId="0" fontId="23" fillId="0" borderId="80" xfId="0" applyFont="1" applyFill="1" applyBorder="1" applyAlignment="1">
      <alignment horizontal="left" vertical="center" wrapText="1"/>
    </xf>
    <xf numFmtId="0" fontId="33" fillId="0" borderId="80" xfId="0" applyFont="1" applyFill="1" applyBorder="1" applyAlignment="1">
      <alignment horizontal="left" vertical="center"/>
    </xf>
    <xf numFmtId="0" fontId="23" fillId="0" borderId="49" xfId="0" applyFont="1" applyFill="1" applyBorder="1" applyAlignment="1">
      <alignment vertical="center"/>
    </xf>
    <xf numFmtId="0" fontId="33" fillId="38" borderId="34" xfId="0" applyFont="1" applyFill="1" applyBorder="1" applyAlignment="1">
      <alignment horizontal="left" vertical="center"/>
    </xf>
    <xf numFmtId="0" fontId="33" fillId="0" borderId="38" xfId="0" applyFont="1" applyFill="1" applyBorder="1" applyAlignment="1">
      <alignment horizontal="left" vertical="center"/>
    </xf>
    <xf numFmtId="0" fontId="29" fillId="38" borderId="42" xfId="0" applyFont="1" applyFill="1" applyBorder="1" applyAlignment="1">
      <alignment vertical="center"/>
    </xf>
    <xf numFmtId="0" fontId="33" fillId="0" borderId="4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9" fillId="0" borderId="81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35" fillId="38" borderId="35" xfId="0" applyFont="1" applyFill="1" applyBorder="1" applyAlignment="1">
      <alignment horizontal="center" vertical="center"/>
    </xf>
    <xf numFmtId="0" fontId="35" fillId="38" borderId="63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left" wrapText="1"/>
    </xf>
    <xf numFmtId="0" fontId="33" fillId="0" borderId="58" xfId="0" applyFont="1" applyFill="1" applyBorder="1" applyAlignment="1">
      <alignment horizontal="center"/>
    </xf>
    <xf numFmtId="0" fontId="33" fillId="0" borderId="40" xfId="0" applyFont="1" applyFill="1" applyBorder="1" applyAlignment="1">
      <alignment horizontal="left"/>
    </xf>
    <xf numFmtId="0" fontId="33" fillId="0" borderId="38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left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63" xfId="0" applyFont="1" applyFill="1" applyBorder="1" applyAlignment="1">
      <alignment horizontal="center" vertical="center"/>
    </xf>
    <xf numFmtId="0" fontId="33" fillId="0" borderId="66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0" fillId="0" borderId="66" xfId="0" applyFont="1" applyFill="1" applyBorder="1" applyAlignment="1">
      <alignment horizontal="center" vertical="center"/>
    </xf>
    <xf numFmtId="0" fontId="30" fillId="38" borderId="82" xfId="0" applyFont="1" applyFill="1" applyBorder="1" applyAlignment="1">
      <alignment horizontal="center" vertical="center"/>
    </xf>
    <xf numFmtId="0" fontId="30" fillId="0" borderId="65" xfId="0" applyFont="1" applyFill="1" applyBorder="1" applyAlignment="1">
      <alignment horizontal="center"/>
    </xf>
    <xf numFmtId="0" fontId="30" fillId="0" borderId="65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wrapText="1"/>
    </xf>
    <xf numFmtId="0" fontId="30" fillId="0" borderId="18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5" fillId="38" borderId="63" xfId="0" applyFont="1" applyFill="1" applyBorder="1" applyAlignment="1">
      <alignment horizontal="center" vertical="center"/>
    </xf>
    <xf numFmtId="0" fontId="30" fillId="38" borderId="63" xfId="0" applyFont="1" applyFill="1" applyBorder="1" applyAlignment="1">
      <alignment horizontal="center" vertical="center"/>
    </xf>
    <xf numFmtId="0" fontId="30" fillId="0" borderId="63" xfId="0" applyFont="1" applyFill="1" applyBorder="1" applyAlignment="1">
      <alignment horizontal="center" vertical="center"/>
    </xf>
    <xf numFmtId="0" fontId="30" fillId="0" borderId="61" xfId="0" applyFont="1" applyFill="1" applyBorder="1" applyAlignment="1">
      <alignment horizontal="center" vertical="center"/>
    </xf>
    <xf numFmtId="0" fontId="30" fillId="0" borderId="65" xfId="0" applyFont="1" applyFill="1" applyBorder="1" applyAlignment="1">
      <alignment horizontal="center" vertical="center"/>
    </xf>
    <xf numFmtId="0" fontId="30" fillId="38" borderId="82" xfId="0" applyFont="1" applyFill="1" applyBorder="1" applyAlignment="1">
      <alignment horizontal="center" vertical="center"/>
    </xf>
    <xf numFmtId="0" fontId="30" fillId="0" borderId="35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/>
    </xf>
    <xf numFmtId="0" fontId="30" fillId="0" borderId="59" xfId="0" applyFont="1" applyFill="1" applyBorder="1" applyAlignment="1">
      <alignment horizontal="center" vertical="center"/>
    </xf>
    <xf numFmtId="0" fontId="35" fillId="38" borderId="35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83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wrapText="1"/>
    </xf>
    <xf numFmtId="0" fontId="30" fillId="0" borderId="12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 textRotation="93"/>
    </xf>
    <xf numFmtId="0" fontId="30" fillId="0" borderId="41" xfId="0" applyFont="1" applyFill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left" vertical="center"/>
    </xf>
    <xf numFmtId="0" fontId="35" fillId="0" borderId="12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/>
    </xf>
    <xf numFmtId="0" fontId="29" fillId="0" borderId="14" xfId="0" applyFont="1" applyFill="1" applyBorder="1" applyAlignment="1">
      <alignment wrapText="1"/>
    </xf>
    <xf numFmtId="0" fontId="33" fillId="0" borderId="60" xfId="0" applyFont="1" applyFill="1" applyBorder="1" applyAlignment="1">
      <alignment wrapText="1"/>
    </xf>
    <xf numFmtId="0" fontId="33" fillId="0" borderId="84" xfId="0" applyFont="1" applyFill="1" applyBorder="1" applyAlignment="1">
      <alignment horizontal="center" vertical="center"/>
    </xf>
    <xf numFmtId="0" fontId="29" fillId="38" borderId="39" xfId="0" applyFont="1" applyFill="1" applyBorder="1" applyAlignment="1">
      <alignment horizontal="center" vertical="center"/>
    </xf>
    <xf numFmtId="0" fontId="29" fillId="38" borderId="84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77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 textRotation="90"/>
    </xf>
    <xf numFmtId="0" fontId="32" fillId="0" borderId="25" xfId="0" applyFont="1" applyFill="1" applyBorder="1" applyAlignment="1">
      <alignment horizontal="center" textRotation="90"/>
    </xf>
    <xf numFmtId="0" fontId="32" fillId="0" borderId="31" xfId="0" applyFont="1" applyFill="1" applyBorder="1" applyAlignment="1">
      <alignment horizontal="center" textRotation="90"/>
    </xf>
    <xf numFmtId="0" fontId="29" fillId="0" borderId="15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82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9" fillId="0" borderId="28" xfId="0" applyFont="1" applyFill="1" applyBorder="1" applyAlignment="1">
      <alignment horizontal="center"/>
    </xf>
    <xf numFmtId="0" fontId="29" fillId="0" borderId="26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23" fillId="0" borderId="42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85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vertical="center" wrapText="1"/>
    </xf>
    <xf numFmtId="0" fontId="28" fillId="0" borderId="24" xfId="0" applyFont="1" applyFill="1" applyBorder="1" applyAlignment="1">
      <alignment vertical="center" wrapText="1"/>
    </xf>
    <xf numFmtId="0" fontId="28" fillId="0" borderId="39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29" fillId="0" borderId="11" xfId="0" applyFont="1" applyFill="1" applyBorder="1" applyAlignment="1">
      <alignment horizontal="right" vertical="center" readingOrder="1"/>
    </xf>
    <xf numFmtId="0" fontId="29" fillId="0" borderId="12" xfId="0" applyFont="1" applyFill="1" applyBorder="1" applyAlignment="1">
      <alignment horizontal="right" vertical="center" readingOrder="1"/>
    </xf>
    <xf numFmtId="0" fontId="29" fillId="0" borderId="82" xfId="0" applyFont="1" applyFill="1" applyBorder="1" applyAlignment="1">
      <alignment horizontal="right" vertical="center" readingOrder="1"/>
    </xf>
    <xf numFmtId="0" fontId="29" fillId="0" borderId="79" xfId="0" applyFont="1" applyFill="1" applyBorder="1" applyAlignment="1">
      <alignment horizontal="center"/>
    </xf>
    <xf numFmtId="0" fontId="29" fillId="0" borderId="47" xfId="0" applyFont="1" applyFill="1" applyBorder="1" applyAlignment="1">
      <alignment horizontal="center"/>
    </xf>
    <xf numFmtId="0" fontId="29" fillId="0" borderId="58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/>
    </xf>
    <xf numFmtId="0" fontId="29" fillId="0" borderId="86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54" xfId="0" applyFont="1" applyFill="1" applyBorder="1" applyAlignment="1">
      <alignment horizontal="center" vertical="center"/>
    </xf>
    <xf numFmtId="0" fontId="2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3" fillId="0" borderId="0" xfId="0" applyFont="1" applyFill="1" applyAlignment="1">
      <alignment/>
    </xf>
    <xf numFmtId="0" fontId="0" fillId="0" borderId="0" xfId="0" applyFill="1" applyAlignment="1">
      <alignment/>
    </xf>
    <xf numFmtId="0" fontId="29" fillId="0" borderId="29" xfId="0" applyFont="1" applyFill="1" applyBorder="1" applyAlignment="1">
      <alignment vertical="center" readingOrder="1"/>
    </xf>
    <xf numFmtId="0" fontId="29" fillId="0" borderId="30" xfId="0" applyFont="1" applyFill="1" applyBorder="1" applyAlignment="1">
      <alignment vertical="center" readingOrder="1"/>
    </xf>
    <xf numFmtId="0" fontId="29" fillId="0" borderId="31" xfId="0" applyFont="1" applyFill="1" applyBorder="1" applyAlignment="1">
      <alignment vertical="center" readingOrder="1"/>
    </xf>
    <xf numFmtId="0" fontId="23" fillId="0" borderId="0" xfId="0" applyFont="1" applyFill="1" applyBorder="1" applyAlignment="1">
      <alignment horizontal="left" vertical="center"/>
    </xf>
  </cellXfs>
  <cellStyles count="72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mgr 2 lata" xfId="66"/>
    <cellStyle name="Nagłówek 1" xfId="67"/>
    <cellStyle name="Nagłówek 2" xfId="68"/>
    <cellStyle name="Nagłówek 3" xfId="69"/>
    <cellStyle name="Nagłówek 4" xfId="70"/>
    <cellStyle name="Neutralne" xfId="71"/>
    <cellStyle name="Neutralny" xfId="72"/>
    <cellStyle name="Normalny_Fizjoterapia 2012 dla I roku" xfId="73"/>
    <cellStyle name="Obliczenia" xfId="74"/>
    <cellStyle name="Followed Hyperlink" xfId="75"/>
    <cellStyle name="Percent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Złe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1"/>
  <sheetViews>
    <sheetView tabSelected="1" view="pageBreakPreview" zoomScaleSheetLayoutView="100" zoomScalePageLayoutView="0" workbookViewId="0" topLeftCell="A1">
      <pane xSplit="2" ySplit="9" topLeftCell="C7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O82" sqref="O82"/>
    </sheetView>
  </sheetViews>
  <sheetFormatPr defaultColWidth="9.140625" defaultRowHeight="12.75"/>
  <cols>
    <col min="1" max="1" width="3.57421875" style="5" customWidth="1"/>
    <col min="2" max="2" width="27.00390625" style="5" customWidth="1"/>
    <col min="3" max="3" width="5.8515625" style="5" customWidth="1"/>
    <col min="4" max="4" width="6.140625" style="5" customWidth="1"/>
    <col min="5" max="5" width="5.28125" style="25" customWidth="1"/>
    <col min="6" max="6" width="6.7109375" style="124" customWidth="1"/>
    <col min="7" max="7" width="6.140625" style="124" customWidth="1"/>
    <col min="8" max="8" width="7.28125" style="5" customWidth="1"/>
    <col min="9" max="9" width="5.00390625" style="123" customWidth="1"/>
    <col min="10" max="13" width="3.8515625" style="5" customWidth="1"/>
    <col min="14" max="14" width="3.8515625" style="123" customWidth="1"/>
    <col min="15" max="18" width="3.8515625" style="5" customWidth="1"/>
    <col min="19" max="19" width="3.8515625" style="123" customWidth="1"/>
    <col min="20" max="20" width="4.140625" style="5" customWidth="1"/>
    <col min="21" max="23" width="3.8515625" style="5" customWidth="1"/>
    <col min="24" max="24" width="3.8515625" style="123" customWidth="1"/>
    <col min="25" max="25" width="4.8515625" style="5" customWidth="1"/>
    <col min="26" max="28" width="3.8515625" style="5" customWidth="1"/>
    <col min="29" max="29" width="3.8515625" style="123" customWidth="1"/>
    <col min="30" max="30" width="7.140625" style="5" customWidth="1"/>
    <col min="31" max="33" width="7.140625" style="120" customWidth="1"/>
    <col min="34" max="34" width="9.140625" style="120" customWidth="1"/>
    <col min="35" max="67" width="9.140625" style="5" customWidth="1"/>
    <col min="68" max="16384" width="9.140625" style="3" customWidth="1"/>
  </cols>
  <sheetData>
    <row r="1" spans="1:48" ht="18.75" customHeight="1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128"/>
      <c r="AF1" s="128"/>
      <c r="AG1" s="128"/>
      <c r="AH1" s="109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5.75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128"/>
      <c r="AF2" s="128"/>
      <c r="AG2" s="128"/>
      <c r="AH2" s="109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5.75">
      <c r="A3" s="295" t="s">
        <v>2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138"/>
      <c r="AF3" s="138"/>
      <c r="AG3" s="138"/>
      <c r="AH3" s="109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5.75">
      <c r="A4" s="295" t="s">
        <v>121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138"/>
      <c r="AF4" s="138"/>
      <c r="AG4" s="138"/>
      <c r="AH4" s="109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s="5" customFormat="1" ht="6.75" customHeight="1" thickBo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09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s="5" customFormat="1" ht="12.75" customHeight="1">
      <c r="A6" s="296"/>
      <c r="B6" s="297"/>
      <c r="C6" s="302" t="s">
        <v>3</v>
      </c>
      <c r="D6" s="303"/>
      <c r="E6" s="304"/>
      <c r="F6" s="308" t="s">
        <v>4</v>
      </c>
      <c r="G6" s="288" t="s">
        <v>5</v>
      </c>
      <c r="H6" s="288" t="s">
        <v>6</v>
      </c>
      <c r="I6" s="285" t="s">
        <v>7</v>
      </c>
      <c r="J6" s="322" t="s">
        <v>8</v>
      </c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19" t="s">
        <v>9</v>
      </c>
      <c r="AE6" s="129"/>
      <c r="AF6" s="129"/>
      <c r="AG6" s="129"/>
      <c r="AH6" s="109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s="5" customFormat="1" ht="12.75" customHeight="1" thickBot="1">
      <c r="A7" s="298"/>
      <c r="B7" s="298"/>
      <c r="C7" s="305"/>
      <c r="D7" s="306"/>
      <c r="E7" s="307"/>
      <c r="F7" s="309"/>
      <c r="G7" s="289"/>
      <c r="H7" s="289"/>
      <c r="I7" s="286"/>
      <c r="J7" s="299">
        <v>1</v>
      </c>
      <c r="K7" s="300"/>
      <c r="L7" s="300"/>
      <c r="M7" s="300"/>
      <c r="N7" s="301"/>
      <c r="O7" s="299">
        <v>2</v>
      </c>
      <c r="P7" s="300"/>
      <c r="Q7" s="300"/>
      <c r="R7" s="300"/>
      <c r="S7" s="301"/>
      <c r="T7" s="299">
        <v>3</v>
      </c>
      <c r="U7" s="300"/>
      <c r="V7" s="300"/>
      <c r="W7" s="300"/>
      <c r="X7" s="301"/>
      <c r="Y7" s="317">
        <v>4</v>
      </c>
      <c r="Z7" s="318"/>
      <c r="AA7" s="318"/>
      <c r="AB7" s="318"/>
      <c r="AC7" s="318"/>
      <c r="AD7" s="320"/>
      <c r="AE7" s="129"/>
      <c r="AF7" s="129"/>
      <c r="AG7" s="129"/>
      <c r="AH7" s="109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s="5" customFormat="1" ht="27" customHeight="1" thickBot="1">
      <c r="A8" s="298"/>
      <c r="B8" s="298"/>
      <c r="C8" s="146" t="s">
        <v>10</v>
      </c>
      <c r="D8" s="147" t="s">
        <v>11</v>
      </c>
      <c r="E8" s="148" t="s">
        <v>12</v>
      </c>
      <c r="F8" s="310"/>
      <c r="G8" s="290"/>
      <c r="H8" s="290"/>
      <c r="I8" s="287"/>
      <c r="J8" s="149" t="s">
        <v>10</v>
      </c>
      <c r="K8" s="150" t="s">
        <v>11</v>
      </c>
      <c r="L8" s="151" t="s">
        <v>116</v>
      </c>
      <c r="M8" s="151" t="s">
        <v>117</v>
      </c>
      <c r="N8" s="260" t="s">
        <v>13</v>
      </c>
      <c r="O8" s="152" t="s">
        <v>10</v>
      </c>
      <c r="P8" s="150" t="s">
        <v>11</v>
      </c>
      <c r="Q8" s="151" t="s">
        <v>116</v>
      </c>
      <c r="R8" s="151" t="s">
        <v>117</v>
      </c>
      <c r="S8" s="260" t="s">
        <v>13</v>
      </c>
      <c r="T8" s="152" t="s">
        <v>10</v>
      </c>
      <c r="U8" s="150" t="s">
        <v>11</v>
      </c>
      <c r="V8" s="151" t="s">
        <v>116</v>
      </c>
      <c r="W8" s="151" t="s">
        <v>117</v>
      </c>
      <c r="X8" s="260" t="s">
        <v>13</v>
      </c>
      <c r="Y8" s="152" t="s">
        <v>10</v>
      </c>
      <c r="Z8" s="150" t="s">
        <v>11</v>
      </c>
      <c r="AA8" s="151" t="s">
        <v>116</v>
      </c>
      <c r="AB8" s="151" t="s">
        <v>117</v>
      </c>
      <c r="AC8" s="245" t="s">
        <v>13</v>
      </c>
      <c r="AD8" s="321"/>
      <c r="AE8" s="129"/>
      <c r="AF8" s="129"/>
      <c r="AG8" s="129"/>
      <c r="AH8" s="109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s="12" customFormat="1" ht="17.25" customHeight="1" thickBot="1">
      <c r="A9" s="7"/>
      <c r="B9" s="8" t="s">
        <v>14</v>
      </c>
      <c r="C9" s="9"/>
      <c r="D9" s="9"/>
      <c r="E9" s="9"/>
      <c r="F9" s="9"/>
      <c r="G9" s="9"/>
      <c r="H9" s="9"/>
      <c r="I9" s="269"/>
      <c r="J9" s="9"/>
      <c r="K9" s="9"/>
      <c r="L9" s="9"/>
      <c r="M9" s="9"/>
      <c r="N9" s="247"/>
      <c r="O9" s="9"/>
      <c r="P9" s="9"/>
      <c r="Q9" s="9"/>
      <c r="R9" s="9"/>
      <c r="S9" s="247"/>
      <c r="T9" s="9"/>
      <c r="U9" s="9"/>
      <c r="V9" s="9"/>
      <c r="W9" s="9"/>
      <c r="X9" s="247"/>
      <c r="Y9" s="9"/>
      <c r="Z9" s="9"/>
      <c r="AA9" s="9"/>
      <c r="AB9" s="9"/>
      <c r="AC9" s="247"/>
      <c r="AD9" s="231"/>
      <c r="AE9" s="10"/>
      <c r="AF9" s="10"/>
      <c r="AG9" s="10"/>
      <c r="AH9" s="139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</row>
    <row r="10" spans="1:48" s="26" customFormat="1" ht="12.75">
      <c r="A10" s="13">
        <v>1</v>
      </c>
      <c r="B10" s="14" t="s">
        <v>15</v>
      </c>
      <c r="C10" s="174">
        <f>J10+O10+T10+Y10</f>
        <v>0</v>
      </c>
      <c r="D10" s="175">
        <f>K10+P10+U10+Z10</f>
        <v>75</v>
      </c>
      <c r="E10" s="176">
        <f>C10+D10</f>
        <v>75</v>
      </c>
      <c r="F10" s="16">
        <f>E10+L10+Q10+V10+AA10</f>
        <v>120</v>
      </c>
      <c r="G10" s="17">
        <f>M10+R10+W10+AB10</f>
        <v>80</v>
      </c>
      <c r="H10" s="15">
        <f>F10+G10</f>
        <v>200</v>
      </c>
      <c r="I10" s="268">
        <f>N10+S10+X10+AC10</f>
        <v>8</v>
      </c>
      <c r="J10" s="174"/>
      <c r="K10" s="175"/>
      <c r="L10" s="175"/>
      <c r="M10" s="175"/>
      <c r="N10" s="18"/>
      <c r="O10" s="177">
        <v>0</v>
      </c>
      <c r="P10" s="178">
        <v>30</v>
      </c>
      <c r="Q10" s="175">
        <v>15</v>
      </c>
      <c r="R10" s="175">
        <v>30</v>
      </c>
      <c r="S10" s="169">
        <v>3</v>
      </c>
      <c r="T10" s="174">
        <v>0</v>
      </c>
      <c r="U10" s="175">
        <v>30</v>
      </c>
      <c r="V10" s="175">
        <v>15</v>
      </c>
      <c r="W10" s="175">
        <v>30</v>
      </c>
      <c r="X10" s="131">
        <v>3</v>
      </c>
      <c r="Y10" s="177">
        <v>0</v>
      </c>
      <c r="Z10" s="178">
        <v>15</v>
      </c>
      <c r="AA10" s="175">
        <v>15</v>
      </c>
      <c r="AB10" s="175">
        <v>20</v>
      </c>
      <c r="AC10" s="19">
        <v>2</v>
      </c>
      <c r="AD10" s="180" t="s">
        <v>16</v>
      </c>
      <c r="AE10" s="132"/>
      <c r="AF10" s="132"/>
      <c r="AG10" s="132"/>
      <c r="AH10" s="109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67" s="35" customFormat="1" ht="24">
      <c r="A11" s="27">
        <v>2</v>
      </c>
      <c r="B11" s="28" t="s">
        <v>17</v>
      </c>
      <c r="C11" s="181">
        <f aca="true" t="shared" si="0" ref="C11:C17">J11+O11+T11+Y11</f>
        <v>0</v>
      </c>
      <c r="D11" s="182">
        <f aca="true" t="shared" si="1" ref="D11:D17">K11+P11+U11+Z11</f>
        <v>45</v>
      </c>
      <c r="E11" s="228">
        <f aca="true" t="shared" si="2" ref="E11:E17">C11+D11</f>
        <v>45</v>
      </c>
      <c r="F11" s="30">
        <f aca="true" t="shared" si="3" ref="F11:F17">E11+L11+Q11+V11+AA11</f>
        <v>60</v>
      </c>
      <c r="G11" s="31">
        <f aca="true" t="shared" si="4" ref="G11:G17">M11+R11+W11+AB11</f>
        <v>15</v>
      </c>
      <c r="H11" s="29">
        <f aca="true" t="shared" si="5" ref="H11:H17">F11+G11</f>
        <v>75</v>
      </c>
      <c r="I11" s="266">
        <f aca="true" t="shared" si="6" ref="I11:I17">N11+S11+X11+AC11</f>
        <v>3</v>
      </c>
      <c r="J11" s="181">
        <v>0</v>
      </c>
      <c r="K11" s="182">
        <v>15</v>
      </c>
      <c r="L11" s="182">
        <v>5</v>
      </c>
      <c r="M11" s="182">
        <v>5</v>
      </c>
      <c r="N11" s="32">
        <v>1</v>
      </c>
      <c r="O11" s="183">
        <v>0</v>
      </c>
      <c r="P11" s="182">
        <v>15</v>
      </c>
      <c r="Q11" s="182">
        <v>5</v>
      </c>
      <c r="R11" s="182">
        <v>5</v>
      </c>
      <c r="S11" s="33">
        <v>1</v>
      </c>
      <c r="T11" s="181">
        <v>0</v>
      </c>
      <c r="U11" s="182">
        <v>15</v>
      </c>
      <c r="V11" s="182">
        <v>5</v>
      </c>
      <c r="W11" s="182">
        <v>5</v>
      </c>
      <c r="X11" s="34">
        <v>1</v>
      </c>
      <c r="Y11" s="183"/>
      <c r="Z11" s="182"/>
      <c r="AA11" s="182"/>
      <c r="AB11" s="182"/>
      <c r="AC11" s="33"/>
      <c r="AD11" s="184" t="s">
        <v>18</v>
      </c>
      <c r="AE11" s="132"/>
      <c r="AF11" s="132"/>
      <c r="AG11" s="132"/>
      <c r="AH11" s="109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</row>
    <row r="12" spans="1:48" s="26" customFormat="1" ht="12.75" customHeight="1">
      <c r="A12" s="27">
        <v>3</v>
      </c>
      <c r="B12" s="36" t="s">
        <v>19</v>
      </c>
      <c r="C12" s="181">
        <f t="shared" si="0"/>
        <v>30</v>
      </c>
      <c r="D12" s="182">
        <f t="shared" si="1"/>
        <v>0</v>
      </c>
      <c r="E12" s="228">
        <f t="shared" si="2"/>
        <v>30</v>
      </c>
      <c r="F12" s="30">
        <f t="shared" si="3"/>
        <v>32</v>
      </c>
      <c r="G12" s="31">
        <f t="shared" si="4"/>
        <v>18</v>
      </c>
      <c r="H12" s="29">
        <f t="shared" si="5"/>
        <v>50</v>
      </c>
      <c r="I12" s="266">
        <f t="shared" si="6"/>
        <v>2</v>
      </c>
      <c r="J12" s="181"/>
      <c r="K12" s="182"/>
      <c r="L12" s="182"/>
      <c r="M12" s="182"/>
      <c r="N12" s="32"/>
      <c r="O12" s="177"/>
      <c r="P12" s="178"/>
      <c r="Q12" s="182"/>
      <c r="R12" s="182"/>
      <c r="S12" s="169"/>
      <c r="T12" s="179"/>
      <c r="U12" s="178"/>
      <c r="V12" s="182"/>
      <c r="W12" s="182"/>
      <c r="X12" s="21"/>
      <c r="Y12" s="177">
        <v>30</v>
      </c>
      <c r="Z12" s="178">
        <v>0</v>
      </c>
      <c r="AA12" s="182">
        <v>2</v>
      </c>
      <c r="AB12" s="182">
        <v>18</v>
      </c>
      <c r="AC12" s="19">
        <v>2</v>
      </c>
      <c r="AD12" s="180" t="s">
        <v>16</v>
      </c>
      <c r="AE12" s="132"/>
      <c r="AF12" s="132"/>
      <c r="AG12" s="132"/>
      <c r="AH12" s="109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s="26" customFormat="1" ht="12.75" customHeight="1">
      <c r="A13" s="37">
        <v>4</v>
      </c>
      <c r="B13" s="28" t="s">
        <v>20</v>
      </c>
      <c r="C13" s="181">
        <f t="shared" si="0"/>
        <v>15</v>
      </c>
      <c r="D13" s="182">
        <f t="shared" si="1"/>
        <v>15</v>
      </c>
      <c r="E13" s="228">
        <f t="shared" si="2"/>
        <v>30</v>
      </c>
      <c r="F13" s="30">
        <f t="shared" si="3"/>
        <v>40</v>
      </c>
      <c r="G13" s="31">
        <f t="shared" si="4"/>
        <v>35</v>
      </c>
      <c r="H13" s="29">
        <f t="shared" si="5"/>
        <v>75</v>
      </c>
      <c r="I13" s="266">
        <f t="shared" si="6"/>
        <v>3</v>
      </c>
      <c r="J13" s="181"/>
      <c r="K13" s="182"/>
      <c r="L13" s="182"/>
      <c r="M13" s="182"/>
      <c r="N13" s="32"/>
      <c r="O13" s="183"/>
      <c r="P13" s="182"/>
      <c r="Q13" s="182"/>
      <c r="R13" s="182"/>
      <c r="S13" s="81"/>
      <c r="T13" s="181">
        <v>15</v>
      </c>
      <c r="U13" s="182">
        <v>15</v>
      </c>
      <c r="V13" s="182">
        <v>10</v>
      </c>
      <c r="W13" s="182">
        <v>35</v>
      </c>
      <c r="X13" s="34">
        <v>3</v>
      </c>
      <c r="Y13" s="183"/>
      <c r="Z13" s="182"/>
      <c r="AA13" s="182"/>
      <c r="AB13" s="182"/>
      <c r="AC13" s="19"/>
      <c r="AD13" s="186" t="s">
        <v>21</v>
      </c>
      <c r="AE13" s="56"/>
      <c r="AF13" s="56"/>
      <c r="AG13" s="56"/>
      <c r="AH13" s="137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s="26" customFormat="1" ht="12.75">
      <c r="A14" s="37">
        <v>5</v>
      </c>
      <c r="B14" s="28" t="s">
        <v>22</v>
      </c>
      <c r="C14" s="181">
        <f t="shared" si="0"/>
        <v>30</v>
      </c>
      <c r="D14" s="182">
        <f t="shared" si="1"/>
        <v>30</v>
      </c>
      <c r="E14" s="228">
        <f t="shared" si="2"/>
        <v>60</v>
      </c>
      <c r="F14" s="30">
        <f t="shared" si="3"/>
        <v>90</v>
      </c>
      <c r="G14" s="31">
        <f t="shared" si="4"/>
        <v>85</v>
      </c>
      <c r="H14" s="29">
        <f t="shared" si="5"/>
        <v>175</v>
      </c>
      <c r="I14" s="266">
        <f t="shared" si="6"/>
        <v>7</v>
      </c>
      <c r="J14" s="181">
        <v>15</v>
      </c>
      <c r="K14" s="182">
        <v>15</v>
      </c>
      <c r="L14" s="182">
        <v>10</v>
      </c>
      <c r="M14" s="182">
        <v>35</v>
      </c>
      <c r="N14" s="32">
        <v>3</v>
      </c>
      <c r="O14" s="183">
        <v>15</v>
      </c>
      <c r="P14" s="182">
        <v>15</v>
      </c>
      <c r="Q14" s="182">
        <v>20</v>
      </c>
      <c r="R14" s="182">
        <v>50</v>
      </c>
      <c r="S14" s="81">
        <v>4</v>
      </c>
      <c r="T14" s="181"/>
      <c r="U14" s="182"/>
      <c r="V14" s="182"/>
      <c r="W14" s="182"/>
      <c r="X14" s="34"/>
      <c r="Y14" s="183"/>
      <c r="Z14" s="182"/>
      <c r="AA14" s="182"/>
      <c r="AB14" s="182"/>
      <c r="AC14" s="19"/>
      <c r="AD14" s="186" t="s">
        <v>23</v>
      </c>
      <c r="AE14" s="56"/>
      <c r="AF14" s="56"/>
      <c r="AG14" s="56"/>
      <c r="AH14" s="109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s="26" customFormat="1" ht="24">
      <c r="A15" s="37">
        <v>6</v>
      </c>
      <c r="B15" s="28" t="s">
        <v>24</v>
      </c>
      <c r="C15" s="181">
        <f t="shared" si="0"/>
        <v>30</v>
      </c>
      <c r="D15" s="182">
        <f t="shared" si="1"/>
        <v>0</v>
      </c>
      <c r="E15" s="228">
        <f t="shared" si="2"/>
        <v>30</v>
      </c>
      <c r="F15" s="30">
        <f t="shared" si="3"/>
        <v>40</v>
      </c>
      <c r="G15" s="31">
        <f t="shared" si="4"/>
        <v>35</v>
      </c>
      <c r="H15" s="29">
        <f t="shared" si="5"/>
        <v>75</v>
      </c>
      <c r="I15" s="266">
        <f t="shared" si="6"/>
        <v>3</v>
      </c>
      <c r="J15" s="181">
        <v>30</v>
      </c>
      <c r="K15" s="182">
        <v>0</v>
      </c>
      <c r="L15" s="182">
        <v>10</v>
      </c>
      <c r="M15" s="182">
        <v>35</v>
      </c>
      <c r="N15" s="32">
        <v>3</v>
      </c>
      <c r="O15" s="183"/>
      <c r="P15" s="182"/>
      <c r="Q15" s="182"/>
      <c r="R15" s="182"/>
      <c r="S15" s="81"/>
      <c r="T15" s="181"/>
      <c r="U15" s="182"/>
      <c r="V15" s="182"/>
      <c r="W15" s="182"/>
      <c r="X15" s="34"/>
      <c r="Y15" s="183"/>
      <c r="Z15" s="182"/>
      <c r="AA15" s="182"/>
      <c r="AB15" s="182"/>
      <c r="AC15" s="19"/>
      <c r="AD15" s="180" t="s">
        <v>25</v>
      </c>
      <c r="AE15" s="132"/>
      <c r="AF15" s="132"/>
      <c r="AG15" s="132"/>
      <c r="AH15" s="109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s="26" customFormat="1" ht="12.75">
      <c r="A16" s="37">
        <v>7</v>
      </c>
      <c r="B16" s="28" t="s">
        <v>26</v>
      </c>
      <c r="C16" s="181">
        <f t="shared" si="0"/>
        <v>15</v>
      </c>
      <c r="D16" s="182">
        <f t="shared" si="1"/>
        <v>15</v>
      </c>
      <c r="E16" s="228">
        <f t="shared" si="2"/>
        <v>30</v>
      </c>
      <c r="F16" s="30">
        <f t="shared" si="3"/>
        <v>40</v>
      </c>
      <c r="G16" s="31">
        <f t="shared" si="4"/>
        <v>35</v>
      </c>
      <c r="H16" s="29">
        <f t="shared" si="5"/>
        <v>75</v>
      </c>
      <c r="I16" s="266">
        <f t="shared" si="6"/>
        <v>3</v>
      </c>
      <c r="J16" s="181"/>
      <c r="K16" s="182"/>
      <c r="L16" s="182"/>
      <c r="M16" s="182"/>
      <c r="N16" s="32"/>
      <c r="O16" s="183"/>
      <c r="P16" s="182"/>
      <c r="Q16" s="182"/>
      <c r="R16" s="182"/>
      <c r="S16" s="81"/>
      <c r="T16" s="181">
        <v>15</v>
      </c>
      <c r="U16" s="182">
        <v>15</v>
      </c>
      <c r="V16" s="182">
        <v>10</v>
      </c>
      <c r="W16" s="182">
        <v>35</v>
      </c>
      <c r="X16" s="34">
        <v>3</v>
      </c>
      <c r="Y16" s="183"/>
      <c r="Z16" s="182"/>
      <c r="AA16" s="182"/>
      <c r="AB16" s="182"/>
      <c r="AC16" s="19"/>
      <c r="AD16" s="180" t="s">
        <v>27</v>
      </c>
      <c r="AE16" s="132"/>
      <c r="AF16" s="132"/>
      <c r="AG16" s="132"/>
      <c r="AH16" s="109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s="26" customFormat="1" ht="26.25" thickBot="1">
      <c r="A17" s="218">
        <v>8</v>
      </c>
      <c r="B17" s="219" t="s">
        <v>28</v>
      </c>
      <c r="C17" s="187">
        <f t="shared" si="0"/>
        <v>45</v>
      </c>
      <c r="D17" s="188">
        <f t="shared" si="1"/>
        <v>0</v>
      </c>
      <c r="E17" s="273">
        <f t="shared" si="2"/>
        <v>45</v>
      </c>
      <c r="F17" s="40">
        <f t="shared" si="3"/>
        <v>187</v>
      </c>
      <c r="G17" s="41">
        <f t="shared" si="4"/>
        <v>313</v>
      </c>
      <c r="H17" s="39">
        <f t="shared" si="5"/>
        <v>500</v>
      </c>
      <c r="I17" s="282">
        <f t="shared" si="6"/>
        <v>20</v>
      </c>
      <c r="J17" s="202"/>
      <c r="K17" s="203"/>
      <c r="L17" s="203"/>
      <c r="M17" s="203"/>
      <c r="N17" s="64"/>
      <c r="O17" s="204">
        <v>15</v>
      </c>
      <c r="P17" s="203">
        <v>0</v>
      </c>
      <c r="Q17" s="203">
        <v>40</v>
      </c>
      <c r="R17" s="203">
        <v>70</v>
      </c>
      <c r="S17" s="267">
        <v>5</v>
      </c>
      <c r="T17" s="202">
        <v>15</v>
      </c>
      <c r="U17" s="203">
        <v>0</v>
      </c>
      <c r="V17" s="203">
        <v>40</v>
      </c>
      <c r="W17" s="203">
        <v>70</v>
      </c>
      <c r="X17" s="95">
        <v>5</v>
      </c>
      <c r="Y17" s="204">
        <v>15</v>
      </c>
      <c r="Z17" s="203">
        <v>0</v>
      </c>
      <c r="AA17" s="203">
        <v>62</v>
      </c>
      <c r="AB17" s="203">
        <v>173</v>
      </c>
      <c r="AC17" s="80">
        <v>10</v>
      </c>
      <c r="AD17" s="220" t="s">
        <v>29</v>
      </c>
      <c r="AE17" s="56"/>
      <c r="AF17" s="56"/>
      <c r="AG17" s="56"/>
      <c r="AH17" s="109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67" s="53" customFormat="1" ht="13.5" thickBot="1">
      <c r="A18" s="189"/>
      <c r="B18" s="222" t="s">
        <v>30</v>
      </c>
      <c r="C18" s="208">
        <f aca="true" t="shared" si="7" ref="C18:I18">SUM(C10:C17)</f>
        <v>165</v>
      </c>
      <c r="D18" s="208">
        <f t="shared" si="7"/>
        <v>180</v>
      </c>
      <c r="E18" s="208">
        <f t="shared" si="7"/>
        <v>345</v>
      </c>
      <c r="F18" s="163">
        <f t="shared" si="7"/>
        <v>609</v>
      </c>
      <c r="G18" s="163">
        <f t="shared" si="7"/>
        <v>616</v>
      </c>
      <c r="H18" s="163">
        <f t="shared" si="7"/>
        <v>1225</v>
      </c>
      <c r="I18" s="254">
        <f t="shared" si="7"/>
        <v>49</v>
      </c>
      <c r="J18" s="189">
        <f aca="true" t="shared" si="8" ref="J18:AC18">SUM(J10:J17)</f>
        <v>45</v>
      </c>
      <c r="K18" s="208">
        <f t="shared" si="8"/>
        <v>30</v>
      </c>
      <c r="L18" s="208">
        <f t="shared" si="8"/>
        <v>25</v>
      </c>
      <c r="M18" s="208">
        <f t="shared" si="8"/>
        <v>75</v>
      </c>
      <c r="N18" s="166">
        <f t="shared" si="8"/>
        <v>7</v>
      </c>
      <c r="O18" s="217">
        <f t="shared" si="8"/>
        <v>30</v>
      </c>
      <c r="P18" s="208">
        <f t="shared" si="8"/>
        <v>60</v>
      </c>
      <c r="Q18" s="208">
        <f t="shared" si="8"/>
        <v>80</v>
      </c>
      <c r="R18" s="208">
        <f t="shared" si="8"/>
        <v>155</v>
      </c>
      <c r="S18" s="165">
        <f t="shared" si="8"/>
        <v>13</v>
      </c>
      <c r="T18" s="189">
        <f t="shared" si="8"/>
        <v>45</v>
      </c>
      <c r="U18" s="208">
        <f t="shared" si="8"/>
        <v>75</v>
      </c>
      <c r="V18" s="208">
        <f t="shared" si="8"/>
        <v>80</v>
      </c>
      <c r="W18" s="208">
        <f t="shared" si="8"/>
        <v>175</v>
      </c>
      <c r="X18" s="166">
        <f t="shared" si="8"/>
        <v>15</v>
      </c>
      <c r="Y18" s="217">
        <f t="shared" si="8"/>
        <v>45</v>
      </c>
      <c r="Z18" s="208">
        <f t="shared" si="8"/>
        <v>15</v>
      </c>
      <c r="AA18" s="208">
        <f t="shared" si="8"/>
        <v>79</v>
      </c>
      <c r="AB18" s="208">
        <f t="shared" si="8"/>
        <v>211</v>
      </c>
      <c r="AC18" s="165">
        <f t="shared" si="8"/>
        <v>14</v>
      </c>
      <c r="AD18" s="198"/>
      <c r="AE18" s="23"/>
      <c r="AF18" s="23"/>
      <c r="AG18" s="23"/>
      <c r="AH18" s="109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</row>
    <row r="19" spans="1:67" s="53" customFormat="1" ht="13.5" thickBot="1">
      <c r="A19" s="221"/>
      <c r="B19" s="170" t="s">
        <v>31</v>
      </c>
      <c r="C19" s="225"/>
      <c r="D19" s="225"/>
      <c r="E19" s="225"/>
      <c r="F19" s="105"/>
      <c r="G19" s="105"/>
      <c r="H19" s="105"/>
      <c r="I19" s="272"/>
      <c r="J19" s="226"/>
      <c r="K19" s="226"/>
      <c r="L19" s="226"/>
      <c r="M19" s="226"/>
      <c r="N19" s="24"/>
      <c r="O19" s="225"/>
      <c r="P19" s="225"/>
      <c r="Q19" s="226"/>
      <c r="R19" s="226"/>
      <c r="S19" s="69"/>
      <c r="T19" s="225"/>
      <c r="U19" s="225"/>
      <c r="V19" s="226"/>
      <c r="W19" s="226"/>
      <c r="X19" s="69"/>
      <c r="Y19" s="225"/>
      <c r="Z19" s="225"/>
      <c r="AA19" s="226"/>
      <c r="AB19" s="226"/>
      <c r="AC19" s="69"/>
      <c r="AD19" s="206"/>
      <c r="AE19" s="56"/>
      <c r="AF19" s="56"/>
      <c r="AG19" s="56"/>
      <c r="AH19" s="109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</row>
    <row r="20" spans="1:48" s="26" customFormat="1" ht="24">
      <c r="A20" s="57">
        <v>9</v>
      </c>
      <c r="B20" s="58" t="s">
        <v>32</v>
      </c>
      <c r="C20" s="174">
        <f aca="true" t="shared" si="9" ref="C20:C29">J20+O20+T20+Y20</f>
        <v>0</v>
      </c>
      <c r="D20" s="175">
        <f aca="true" t="shared" si="10" ref="D20:D29">K20+P20+U20+Z20</f>
        <v>30</v>
      </c>
      <c r="E20" s="176">
        <f aca="true" t="shared" si="11" ref="E20:E29">C20+D20</f>
        <v>30</v>
      </c>
      <c r="F20" s="16">
        <f aca="true" t="shared" si="12" ref="F20:F29">E20+L20+Q20+V20+AA20</f>
        <v>40</v>
      </c>
      <c r="G20" s="17">
        <f aca="true" t="shared" si="13" ref="G20:G29">M20+R20+W20+AB20</f>
        <v>35</v>
      </c>
      <c r="H20" s="15">
        <f aca="true" t="shared" si="14" ref="H20:H29">F20+G20</f>
        <v>75</v>
      </c>
      <c r="I20" s="268">
        <f aca="true" t="shared" si="15" ref="I20:I29">N20+S20+X20+AC20</f>
        <v>3</v>
      </c>
      <c r="J20" s="174">
        <v>0</v>
      </c>
      <c r="K20" s="175">
        <v>30</v>
      </c>
      <c r="L20" s="175">
        <v>10</v>
      </c>
      <c r="M20" s="175">
        <v>35</v>
      </c>
      <c r="N20" s="131">
        <v>3</v>
      </c>
      <c r="O20" s="179"/>
      <c r="P20" s="178"/>
      <c r="Q20" s="175"/>
      <c r="R20" s="175"/>
      <c r="S20" s="19"/>
      <c r="T20" s="179"/>
      <c r="U20" s="178"/>
      <c r="V20" s="175"/>
      <c r="W20" s="175"/>
      <c r="X20" s="20"/>
      <c r="Y20" s="177"/>
      <c r="Z20" s="178"/>
      <c r="AA20" s="175"/>
      <c r="AB20" s="175"/>
      <c r="AC20" s="19"/>
      <c r="AD20" s="180" t="s">
        <v>25</v>
      </c>
      <c r="AE20" s="132"/>
      <c r="AF20" s="132"/>
      <c r="AG20" s="132"/>
      <c r="AH20" s="109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s="26" customFormat="1" ht="12.75">
      <c r="A21" s="59">
        <v>10</v>
      </c>
      <c r="B21" s="60" t="s">
        <v>33</v>
      </c>
      <c r="C21" s="181">
        <f t="shared" si="9"/>
        <v>15</v>
      </c>
      <c r="D21" s="182">
        <f t="shared" si="10"/>
        <v>0</v>
      </c>
      <c r="E21" s="228">
        <f t="shared" si="11"/>
        <v>15</v>
      </c>
      <c r="F21" s="30">
        <f t="shared" si="12"/>
        <v>40</v>
      </c>
      <c r="G21" s="31">
        <f t="shared" si="13"/>
        <v>35</v>
      </c>
      <c r="H21" s="29">
        <f t="shared" si="14"/>
        <v>75</v>
      </c>
      <c r="I21" s="266">
        <f>N21+S21+X21+AC21</f>
        <v>3</v>
      </c>
      <c r="J21" s="181"/>
      <c r="K21" s="182"/>
      <c r="L21" s="182"/>
      <c r="M21" s="182"/>
      <c r="N21" s="34"/>
      <c r="O21" s="181">
        <v>15</v>
      </c>
      <c r="P21" s="182">
        <v>0</v>
      </c>
      <c r="Q21" s="182">
        <v>25</v>
      </c>
      <c r="R21" s="182">
        <v>35</v>
      </c>
      <c r="S21" s="33">
        <v>3</v>
      </c>
      <c r="T21" s="181"/>
      <c r="U21" s="182"/>
      <c r="V21" s="182"/>
      <c r="W21" s="182"/>
      <c r="X21" s="32"/>
      <c r="Y21" s="183"/>
      <c r="Z21" s="182"/>
      <c r="AA21" s="182"/>
      <c r="AB21" s="182"/>
      <c r="AC21" s="33"/>
      <c r="AD21" s="184" t="s">
        <v>34</v>
      </c>
      <c r="AE21" s="132"/>
      <c r="AF21" s="132"/>
      <c r="AG21" s="132"/>
      <c r="AH21" s="109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s="26" customFormat="1" ht="12.75">
      <c r="A22" s="59">
        <v>11</v>
      </c>
      <c r="B22" s="60" t="s">
        <v>35</v>
      </c>
      <c r="C22" s="181">
        <f t="shared" si="9"/>
        <v>15</v>
      </c>
      <c r="D22" s="182">
        <f t="shared" si="10"/>
        <v>15</v>
      </c>
      <c r="E22" s="228">
        <f t="shared" si="11"/>
        <v>30</v>
      </c>
      <c r="F22" s="30">
        <f t="shared" si="12"/>
        <v>40</v>
      </c>
      <c r="G22" s="31">
        <f>M22+R22+W22+AB22</f>
        <v>35</v>
      </c>
      <c r="H22" s="29">
        <f t="shared" si="14"/>
        <v>75</v>
      </c>
      <c r="I22" s="266">
        <f t="shared" si="15"/>
        <v>3</v>
      </c>
      <c r="J22" s="181"/>
      <c r="K22" s="182"/>
      <c r="L22" s="182"/>
      <c r="M22" s="182"/>
      <c r="N22" s="34"/>
      <c r="O22" s="181"/>
      <c r="P22" s="182"/>
      <c r="Q22" s="182"/>
      <c r="R22" s="182"/>
      <c r="S22" s="32"/>
      <c r="T22" s="190">
        <v>15</v>
      </c>
      <c r="U22" s="182">
        <v>15</v>
      </c>
      <c r="V22" s="182">
        <v>10</v>
      </c>
      <c r="W22" s="182">
        <v>35</v>
      </c>
      <c r="X22" s="32">
        <v>3</v>
      </c>
      <c r="Y22" s="183"/>
      <c r="Z22" s="182"/>
      <c r="AA22" s="182"/>
      <c r="AB22" s="182"/>
      <c r="AC22" s="33"/>
      <c r="AD22" s="184" t="s">
        <v>27</v>
      </c>
      <c r="AE22" s="132"/>
      <c r="AF22" s="132"/>
      <c r="AG22" s="132"/>
      <c r="AH22" s="109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s="26" customFormat="1" ht="24">
      <c r="A23" s="59">
        <v>12</v>
      </c>
      <c r="B23" s="61" t="s">
        <v>36</v>
      </c>
      <c r="C23" s="181">
        <f t="shared" si="9"/>
        <v>15</v>
      </c>
      <c r="D23" s="182">
        <f t="shared" si="10"/>
        <v>30</v>
      </c>
      <c r="E23" s="228">
        <f t="shared" si="11"/>
        <v>45</v>
      </c>
      <c r="F23" s="30">
        <f t="shared" si="12"/>
        <v>55</v>
      </c>
      <c r="G23" s="31">
        <f t="shared" si="13"/>
        <v>45</v>
      </c>
      <c r="H23" s="29">
        <f t="shared" si="14"/>
        <v>100</v>
      </c>
      <c r="I23" s="266">
        <f t="shared" si="15"/>
        <v>4</v>
      </c>
      <c r="J23" s="181">
        <v>15</v>
      </c>
      <c r="K23" s="182">
        <v>30</v>
      </c>
      <c r="L23" s="182">
        <v>10</v>
      </c>
      <c r="M23" s="182">
        <v>45</v>
      </c>
      <c r="N23" s="34">
        <v>4</v>
      </c>
      <c r="O23" s="181"/>
      <c r="P23" s="182"/>
      <c r="Q23" s="182"/>
      <c r="R23" s="182"/>
      <c r="S23" s="33"/>
      <c r="T23" s="181"/>
      <c r="U23" s="182"/>
      <c r="V23" s="182"/>
      <c r="W23" s="182"/>
      <c r="X23" s="32"/>
      <c r="Y23" s="183"/>
      <c r="Z23" s="182"/>
      <c r="AA23" s="182"/>
      <c r="AB23" s="182"/>
      <c r="AC23" s="19"/>
      <c r="AD23" s="191" t="s">
        <v>37</v>
      </c>
      <c r="AE23" s="111"/>
      <c r="AF23" s="111"/>
      <c r="AG23" s="111"/>
      <c r="AH23" s="109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s="63" customFormat="1" ht="16.5" customHeight="1">
      <c r="A24" s="59">
        <v>13</v>
      </c>
      <c r="B24" s="61" t="s">
        <v>38</v>
      </c>
      <c r="C24" s="181">
        <f t="shared" si="9"/>
        <v>15</v>
      </c>
      <c r="D24" s="182">
        <f t="shared" si="10"/>
        <v>15</v>
      </c>
      <c r="E24" s="228">
        <f t="shared" si="11"/>
        <v>30</v>
      </c>
      <c r="F24" s="30">
        <f t="shared" si="12"/>
        <v>50</v>
      </c>
      <c r="G24" s="31">
        <f t="shared" si="13"/>
        <v>50</v>
      </c>
      <c r="H24" s="29">
        <f t="shared" si="14"/>
        <v>100</v>
      </c>
      <c r="I24" s="266">
        <f t="shared" si="15"/>
        <v>4</v>
      </c>
      <c r="J24" s="202"/>
      <c r="K24" s="203"/>
      <c r="L24" s="182"/>
      <c r="M24" s="182"/>
      <c r="N24" s="95"/>
      <c r="O24" s="202"/>
      <c r="P24" s="203"/>
      <c r="Q24" s="182"/>
      <c r="R24" s="182"/>
      <c r="S24" s="80"/>
      <c r="T24" s="181"/>
      <c r="U24" s="182"/>
      <c r="V24" s="182"/>
      <c r="W24" s="182"/>
      <c r="X24" s="64"/>
      <c r="Y24" s="190">
        <v>15</v>
      </c>
      <c r="Z24" s="203">
        <v>15</v>
      </c>
      <c r="AA24" s="182">
        <v>20</v>
      </c>
      <c r="AB24" s="182">
        <v>50</v>
      </c>
      <c r="AC24" s="24">
        <v>4</v>
      </c>
      <c r="AD24" s="184" t="s">
        <v>16</v>
      </c>
      <c r="AE24" s="132"/>
      <c r="AF24" s="132"/>
      <c r="AG24" s="132"/>
      <c r="AH24" s="140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</row>
    <row r="25" spans="1:48" s="26" customFormat="1" ht="15" customHeight="1">
      <c r="A25" s="59">
        <v>14</v>
      </c>
      <c r="B25" s="60" t="s">
        <v>39</v>
      </c>
      <c r="C25" s="181">
        <f t="shared" si="9"/>
        <v>15</v>
      </c>
      <c r="D25" s="182">
        <f t="shared" si="10"/>
        <v>15</v>
      </c>
      <c r="E25" s="228">
        <f t="shared" si="11"/>
        <v>30</v>
      </c>
      <c r="F25" s="30">
        <f t="shared" si="12"/>
        <v>45</v>
      </c>
      <c r="G25" s="31">
        <f t="shared" si="13"/>
        <v>55</v>
      </c>
      <c r="H25" s="29">
        <f t="shared" si="14"/>
        <v>100</v>
      </c>
      <c r="I25" s="266">
        <f t="shared" si="15"/>
        <v>4</v>
      </c>
      <c r="J25" s="181"/>
      <c r="K25" s="182"/>
      <c r="L25" s="182"/>
      <c r="M25" s="182"/>
      <c r="N25" s="34"/>
      <c r="O25" s="181"/>
      <c r="P25" s="182"/>
      <c r="Q25" s="182"/>
      <c r="R25" s="182"/>
      <c r="S25" s="33"/>
      <c r="T25" s="181"/>
      <c r="U25" s="182"/>
      <c r="V25" s="182"/>
      <c r="W25" s="182"/>
      <c r="X25" s="32"/>
      <c r="Y25" s="190">
        <v>15</v>
      </c>
      <c r="Z25" s="182">
        <v>15</v>
      </c>
      <c r="AA25" s="182">
        <v>15</v>
      </c>
      <c r="AB25" s="182">
        <v>55</v>
      </c>
      <c r="AC25" s="33">
        <v>4</v>
      </c>
      <c r="AD25" s="184" t="s">
        <v>16</v>
      </c>
      <c r="AE25" s="132"/>
      <c r="AF25" s="132"/>
      <c r="AG25" s="132"/>
      <c r="AH25" s="109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s="26" customFormat="1" ht="24">
      <c r="A26" s="59">
        <v>15</v>
      </c>
      <c r="B26" s="60" t="s">
        <v>40</v>
      </c>
      <c r="C26" s="181">
        <f t="shared" si="9"/>
        <v>15</v>
      </c>
      <c r="D26" s="182">
        <f t="shared" si="10"/>
        <v>15</v>
      </c>
      <c r="E26" s="228">
        <f t="shared" si="11"/>
        <v>30</v>
      </c>
      <c r="F26" s="30">
        <f t="shared" si="12"/>
        <v>45</v>
      </c>
      <c r="G26" s="31">
        <f t="shared" si="13"/>
        <v>30</v>
      </c>
      <c r="H26" s="29">
        <f t="shared" si="14"/>
        <v>75</v>
      </c>
      <c r="I26" s="266">
        <f t="shared" si="15"/>
        <v>3</v>
      </c>
      <c r="J26" s="181"/>
      <c r="K26" s="182"/>
      <c r="L26" s="182"/>
      <c r="M26" s="182"/>
      <c r="N26" s="34"/>
      <c r="O26" s="181">
        <v>15</v>
      </c>
      <c r="P26" s="182">
        <v>15</v>
      </c>
      <c r="Q26" s="182">
        <v>15</v>
      </c>
      <c r="R26" s="182">
        <v>30</v>
      </c>
      <c r="S26" s="33">
        <v>3</v>
      </c>
      <c r="T26" s="181"/>
      <c r="U26" s="182"/>
      <c r="V26" s="182"/>
      <c r="W26" s="182"/>
      <c r="X26" s="32"/>
      <c r="Y26" s="183"/>
      <c r="Z26" s="182"/>
      <c r="AA26" s="182"/>
      <c r="AB26" s="182"/>
      <c r="AC26" s="33"/>
      <c r="AD26" s="184" t="s">
        <v>34</v>
      </c>
      <c r="AE26" s="132"/>
      <c r="AF26" s="132"/>
      <c r="AG26" s="132"/>
      <c r="AH26" s="109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67" s="35" customFormat="1" ht="24">
      <c r="A27" s="59">
        <v>16</v>
      </c>
      <c r="B27" s="60" t="s">
        <v>41</v>
      </c>
      <c r="C27" s="181">
        <f t="shared" si="9"/>
        <v>15</v>
      </c>
      <c r="D27" s="182">
        <f t="shared" si="10"/>
        <v>30</v>
      </c>
      <c r="E27" s="228">
        <f t="shared" si="11"/>
        <v>45</v>
      </c>
      <c r="F27" s="30">
        <f t="shared" si="12"/>
        <v>55</v>
      </c>
      <c r="G27" s="31">
        <f t="shared" si="13"/>
        <v>20</v>
      </c>
      <c r="H27" s="29">
        <f t="shared" si="14"/>
        <v>75</v>
      </c>
      <c r="I27" s="266">
        <f t="shared" si="15"/>
        <v>3</v>
      </c>
      <c r="J27" s="181"/>
      <c r="K27" s="182"/>
      <c r="L27" s="182"/>
      <c r="M27" s="182"/>
      <c r="N27" s="34"/>
      <c r="O27" s="181"/>
      <c r="P27" s="182"/>
      <c r="Q27" s="182"/>
      <c r="R27" s="182"/>
      <c r="S27" s="33"/>
      <c r="T27" s="181">
        <v>15</v>
      </c>
      <c r="U27" s="182">
        <v>30</v>
      </c>
      <c r="V27" s="182">
        <v>10</v>
      </c>
      <c r="W27" s="182">
        <v>20</v>
      </c>
      <c r="X27" s="64">
        <v>3</v>
      </c>
      <c r="Y27" s="183"/>
      <c r="Z27" s="182"/>
      <c r="AA27" s="182"/>
      <c r="AB27" s="182"/>
      <c r="AC27" s="33"/>
      <c r="AD27" s="184" t="s">
        <v>27</v>
      </c>
      <c r="AE27" s="132"/>
      <c r="AF27" s="132"/>
      <c r="AG27" s="132"/>
      <c r="AH27" s="109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</row>
    <row r="28" spans="1:67" s="35" customFormat="1" ht="12.75">
      <c r="A28" s="59">
        <v>17</v>
      </c>
      <c r="B28" s="60" t="s">
        <v>42</v>
      </c>
      <c r="C28" s="181">
        <f t="shared" si="9"/>
        <v>15</v>
      </c>
      <c r="D28" s="182">
        <f t="shared" si="10"/>
        <v>15</v>
      </c>
      <c r="E28" s="228">
        <f t="shared" si="11"/>
        <v>30</v>
      </c>
      <c r="F28" s="30">
        <f t="shared" si="12"/>
        <v>35</v>
      </c>
      <c r="G28" s="31">
        <f t="shared" si="13"/>
        <v>15</v>
      </c>
      <c r="H28" s="29">
        <f t="shared" si="14"/>
        <v>50</v>
      </c>
      <c r="I28" s="266">
        <f t="shared" si="15"/>
        <v>2</v>
      </c>
      <c r="J28" s="181">
        <v>15</v>
      </c>
      <c r="K28" s="182">
        <v>15</v>
      </c>
      <c r="L28" s="182">
        <v>5</v>
      </c>
      <c r="M28" s="182">
        <v>15</v>
      </c>
      <c r="N28" s="34">
        <v>2</v>
      </c>
      <c r="O28" s="181"/>
      <c r="P28" s="182"/>
      <c r="Q28" s="182"/>
      <c r="R28" s="182"/>
      <c r="S28" s="33"/>
      <c r="T28" s="181"/>
      <c r="U28" s="182"/>
      <c r="V28" s="182"/>
      <c r="W28" s="182"/>
      <c r="X28" s="64"/>
      <c r="Y28" s="183"/>
      <c r="Z28" s="182"/>
      <c r="AA28" s="182"/>
      <c r="AB28" s="182"/>
      <c r="AC28" s="33"/>
      <c r="AD28" s="184" t="s">
        <v>25</v>
      </c>
      <c r="AE28" s="132"/>
      <c r="AF28" s="132"/>
      <c r="AG28" s="132"/>
      <c r="AH28" s="109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</row>
    <row r="29" spans="1:48" s="26" customFormat="1" ht="13.5" thickBot="1">
      <c r="A29" s="65">
        <v>18</v>
      </c>
      <c r="B29" s="66" t="s">
        <v>43</v>
      </c>
      <c r="C29" s="187">
        <f t="shared" si="9"/>
        <v>15</v>
      </c>
      <c r="D29" s="188">
        <f t="shared" si="10"/>
        <v>0</v>
      </c>
      <c r="E29" s="273">
        <f t="shared" si="11"/>
        <v>15</v>
      </c>
      <c r="F29" s="40">
        <f t="shared" si="12"/>
        <v>20</v>
      </c>
      <c r="G29" s="41">
        <f t="shared" si="13"/>
        <v>5</v>
      </c>
      <c r="H29" s="39">
        <f t="shared" si="14"/>
        <v>25</v>
      </c>
      <c r="I29" s="282">
        <f t="shared" si="15"/>
        <v>1</v>
      </c>
      <c r="J29" s="192"/>
      <c r="K29" s="193"/>
      <c r="L29" s="188"/>
      <c r="M29" s="188"/>
      <c r="N29" s="99"/>
      <c r="O29" s="194"/>
      <c r="P29" s="195"/>
      <c r="Q29" s="188"/>
      <c r="R29" s="188"/>
      <c r="S29" s="24"/>
      <c r="T29" s="194"/>
      <c r="U29" s="188"/>
      <c r="V29" s="188"/>
      <c r="W29" s="188"/>
      <c r="X29" s="42"/>
      <c r="Y29" s="196">
        <v>15</v>
      </c>
      <c r="Z29" s="195">
        <v>0</v>
      </c>
      <c r="AA29" s="188">
        <v>5</v>
      </c>
      <c r="AB29" s="188">
        <v>5</v>
      </c>
      <c r="AC29" s="24">
        <v>1</v>
      </c>
      <c r="AD29" s="197" t="s">
        <v>16</v>
      </c>
      <c r="AE29" s="132"/>
      <c r="AF29" s="132"/>
      <c r="AG29" s="132"/>
      <c r="AH29" s="109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67" s="70" customFormat="1" ht="13.5" thickBot="1">
      <c r="A30" s="156"/>
      <c r="B30" s="157" t="s">
        <v>44</v>
      </c>
      <c r="C30" s="155">
        <f aca="true" t="shared" si="16" ref="C30:I30">SUM(C20:C29)</f>
        <v>135</v>
      </c>
      <c r="D30" s="155">
        <f t="shared" si="16"/>
        <v>165</v>
      </c>
      <c r="E30" s="155">
        <f t="shared" si="16"/>
        <v>300</v>
      </c>
      <c r="F30" s="158">
        <f t="shared" si="16"/>
        <v>425</v>
      </c>
      <c r="G30" s="159">
        <f t="shared" si="16"/>
        <v>325</v>
      </c>
      <c r="H30" s="159">
        <f t="shared" si="16"/>
        <v>750</v>
      </c>
      <c r="I30" s="262">
        <f t="shared" si="16"/>
        <v>30</v>
      </c>
      <c r="J30" s="158">
        <f aca="true" t="shared" si="17" ref="J30:AC30">SUM(J20:J29)</f>
        <v>30</v>
      </c>
      <c r="K30" s="159">
        <f t="shared" si="17"/>
        <v>75</v>
      </c>
      <c r="L30" s="159">
        <f t="shared" si="17"/>
        <v>25</v>
      </c>
      <c r="M30" s="159">
        <f t="shared" si="17"/>
        <v>95</v>
      </c>
      <c r="N30" s="229">
        <f t="shared" si="17"/>
        <v>9</v>
      </c>
      <c r="O30" s="164">
        <f t="shared" si="17"/>
        <v>30</v>
      </c>
      <c r="P30" s="159">
        <f t="shared" si="17"/>
        <v>15</v>
      </c>
      <c r="Q30" s="159">
        <f t="shared" si="17"/>
        <v>40</v>
      </c>
      <c r="R30" s="159">
        <f t="shared" si="17"/>
        <v>65</v>
      </c>
      <c r="S30" s="230">
        <f t="shared" si="17"/>
        <v>6</v>
      </c>
      <c r="T30" s="158">
        <f t="shared" si="17"/>
        <v>30</v>
      </c>
      <c r="U30" s="159">
        <f t="shared" si="17"/>
        <v>45</v>
      </c>
      <c r="V30" s="159">
        <f t="shared" si="17"/>
        <v>20</v>
      </c>
      <c r="W30" s="159">
        <f t="shared" si="17"/>
        <v>55</v>
      </c>
      <c r="X30" s="229">
        <f t="shared" si="17"/>
        <v>6</v>
      </c>
      <c r="Y30" s="164">
        <f t="shared" si="17"/>
        <v>45</v>
      </c>
      <c r="Z30" s="159">
        <f t="shared" si="17"/>
        <v>30</v>
      </c>
      <c r="AA30" s="159">
        <f t="shared" si="17"/>
        <v>40</v>
      </c>
      <c r="AB30" s="159">
        <f t="shared" si="17"/>
        <v>110</v>
      </c>
      <c r="AC30" s="230">
        <f t="shared" si="17"/>
        <v>9</v>
      </c>
      <c r="AD30" s="156"/>
      <c r="AE30" s="23"/>
      <c r="AF30" s="23"/>
      <c r="AG30" s="23"/>
      <c r="AH30" s="109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</row>
    <row r="31" spans="1:67" s="77" customFormat="1" ht="13.5" hidden="1" thickBot="1">
      <c r="A31" s="71"/>
      <c r="B31" s="72"/>
      <c r="C31" s="226"/>
      <c r="D31" s="226"/>
      <c r="E31" s="226"/>
      <c r="F31" s="74">
        <f>SUM(F20:F30)</f>
        <v>850</v>
      </c>
      <c r="G31" s="75"/>
      <c r="H31" s="76"/>
      <c r="I31" s="94"/>
      <c r="J31" s="199"/>
      <c r="K31" s="199"/>
      <c r="L31" s="226"/>
      <c r="M31" s="226"/>
      <c r="N31" s="261"/>
      <c r="O31" s="199"/>
      <c r="P31" s="199"/>
      <c r="Q31" s="226"/>
      <c r="R31" s="226"/>
      <c r="S31" s="261"/>
      <c r="T31" s="199"/>
      <c r="U31" s="199"/>
      <c r="V31" s="226"/>
      <c r="W31" s="226"/>
      <c r="X31" s="261"/>
      <c r="Y31" s="199"/>
      <c r="Z31" s="199"/>
      <c r="AA31" s="226"/>
      <c r="AB31" s="226"/>
      <c r="AC31" s="261"/>
      <c r="AD31" s="232"/>
      <c r="AE31" s="73"/>
      <c r="AF31" s="73"/>
      <c r="AG31" s="73"/>
      <c r="AH31" s="109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</row>
    <row r="32" spans="1:67" s="77" customFormat="1" ht="13.5" thickBot="1">
      <c r="A32" s="71" t="s">
        <v>111</v>
      </c>
      <c r="B32" s="78" t="s">
        <v>122</v>
      </c>
      <c r="C32" s="209"/>
      <c r="D32" s="209"/>
      <c r="E32" s="209"/>
      <c r="F32" s="88"/>
      <c r="G32" s="88"/>
      <c r="H32" s="88"/>
      <c r="I32" s="50"/>
      <c r="J32" s="199"/>
      <c r="K32" s="199"/>
      <c r="L32" s="199"/>
      <c r="M32" s="199"/>
      <c r="N32" s="261"/>
      <c r="O32" s="209"/>
      <c r="P32" s="209"/>
      <c r="Q32" s="199"/>
      <c r="R32" s="199"/>
      <c r="S32" s="270"/>
      <c r="T32" s="209"/>
      <c r="U32" s="209"/>
      <c r="V32" s="199"/>
      <c r="W32" s="199"/>
      <c r="X32" s="270"/>
      <c r="Y32" s="209"/>
      <c r="Z32" s="209"/>
      <c r="AA32" s="199"/>
      <c r="AB32" s="199"/>
      <c r="AC32" s="270"/>
      <c r="AD32" s="233"/>
      <c r="AE32" s="141"/>
      <c r="AF32" s="141"/>
      <c r="AG32" s="141"/>
      <c r="AH32" s="109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</row>
    <row r="33" spans="1:48" s="26" customFormat="1" ht="12.75">
      <c r="A33" s="13">
        <v>19</v>
      </c>
      <c r="B33" s="79" t="s">
        <v>45</v>
      </c>
      <c r="C33" s="174">
        <f aca="true" t="shared" si="18" ref="C33:C42">J33+O33+T33+Y33</f>
        <v>15</v>
      </c>
      <c r="D33" s="175">
        <f aca="true" t="shared" si="19" ref="D33:D42">K33+P33+U33+Z33</f>
        <v>15</v>
      </c>
      <c r="E33" s="176">
        <f aca="true" t="shared" si="20" ref="E33:E42">C33+D33</f>
        <v>30</v>
      </c>
      <c r="F33" s="16">
        <f aca="true" t="shared" si="21" ref="F33:F42">E33+L33+Q33+V33+AA33</f>
        <v>45</v>
      </c>
      <c r="G33" s="17">
        <f aca="true" t="shared" si="22" ref="G33:G42">M33+R33+W33+AB33</f>
        <v>30</v>
      </c>
      <c r="H33" s="15">
        <f aca="true" t="shared" si="23" ref="H33:H42">F33+G33</f>
        <v>75</v>
      </c>
      <c r="I33" s="18">
        <f aca="true" t="shared" si="24" ref="I33:I42">N33+S33+X33+AC33</f>
        <v>3</v>
      </c>
      <c r="J33" s="174"/>
      <c r="K33" s="175"/>
      <c r="L33" s="175"/>
      <c r="M33" s="175"/>
      <c r="N33" s="268"/>
      <c r="O33" s="177">
        <v>15</v>
      </c>
      <c r="P33" s="178">
        <v>15</v>
      </c>
      <c r="Q33" s="175">
        <v>15</v>
      </c>
      <c r="R33" s="175">
        <v>30</v>
      </c>
      <c r="S33" s="248">
        <v>3</v>
      </c>
      <c r="T33" s="200"/>
      <c r="U33" s="178"/>
      <c r="V33" s="175"/>
      <c r="W33" s="175"/>
      <c r="X33" s="248"/>
      <c r="Y33" s="179"/>
      <c r="Z33" s="178"/>
      <c r="AA33" s="175"/>
      <c r="AB33" s="175"/>
      <c r="AC33" s="248"/>
      <c r="AD33" s="201" t="s">
        <v>34</v>
      </c>
      <c r="AE33" s="132"/>
      <c r="AF33" s="132"/>
      <c r="AG33" s="132"/>
      <c r="AH33" s="109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s="26" customFormat="1" ht="12.75">
      <c r="A34" s="37">
        <v>20</v>
      </c>
      <c r="B34" s="79" t="s">
        <v>46</v>
      </c>
      <c r="C34" s="181">
        <f t="shared" si="18"/>
        <v>15</v>
      </c>
      <c r="D34" s="182">
        <f t="shared" si="19"/>
        <v>15</v>
      </c>
      <c r="E34" s="228">
        <f t="shared" si="20"/>
        <v>30</v>
      </c>
      <c r="F34" s="30">
        <f t="shared" si="21"/>
        <v>40</v>
      </c>
      <c r="G34" s="31">
        <f t="shared" si="22"/>
        <v>35</v>
      </c>
      <c r="H34" s="29">
        <f t="shared" si="23"/>
        <v>75</v>
      </c>
      <c r="I34" s="32">
        <f t="shared" si="24"/>
        <v>3</v>
      </c>
      <c r="J34" s="202"/>
      <c r="K34" s="203"/>
      <c r="L34" s="182"/>
      <c r="M34" s="182"/>
      <c r="N34" s="266"/>
      <c r="O34" s="204"/>
      <c r="P34" s="203"/>
      <c r="Q34" s="182"/>
      <c r="R34" s="182"/>
      <c r="S34" s="249"/>
      <c r="T34" s="181">
        <v>15</v>
      </c>
      <c r="U34" s="182">
        <v>15</v>
      </c>
      <c r="V34" s="182">
        <v>10</v>
      </c>
      <c r="W34" s="182">
        <v>35</v>
      </c>
      <c r="X34" s="249">
        <v>3</v>
      </c>
      <c r="Y34" s="202"/>
      <c r="Z34" s="203"/>
      <c r="AA34" s="182"/>
      <c r="AB34" s="182"/>
      <c r="AC34" s="249"/>
      <c r="AD34" s="184" t="s">
        <v>27</v>
      </c>
      <c r="AE34" s="132"/>
      <c r="AF34" s="132"/>
      <c r="AG34" s="132"/>
      <c r="AH34" s="109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s="26" customFormat="1" ht="12.75">
      <c r="A35" s="37">
        <v>21</v>
      </c>
      <c r="B35" s="79" t="s">
        <v>47</v>
      </c>
      <c r="C35" s="181">
        <f t="shared" si="18"/>
        <v>15</v>
      </c>
      <c r="D35" s="182">
        <f t="shared" si="19"/>
        <v>0</v>
      </c>
      <c r="E35" s="228">
        <f t="shared" si="20"/>
        <v>15</v>
      </c>
      <c r="F35" s="30">
        <f t="shared" si="21"/>
        <v>30</v>
      </c>
      <c r="G35" s="31">
        <f t="shared" si="22"/>
        <v>45</v>
      </c>
      <c r="H35" s="29">
        <f t="shared" si="23"/>
        <v>75</v>
      </c>
      <c r="I35" s="32">
        <f t="shared" si="24"/>
        <v>3</v>
      </c>
      <c r="J35" s="202">
        <v>15</v>
      </c>
      <c r="K35" s="203">
        <v>0</v>
      </c>
      <c r="L35" s="182">
        <v>15</v>
      </c>
      <c r="M35" s="182">
        <v>45</v>
      </c>
      <c r="N35" s="266">
        <v>3</v>
      </c>
      <c r="O35" s="204"/>
      <c r="P35" s="203"/>
      <c r="Q35" s="182"/>
      <c r="R35" s="182"/>
      <c r="S35" s="249"/>
      <c r="T35" s="181"/>
      <c r="U35" s="203"/>
      <c r="V35" s="182"/>
      <c r="W35" s="182"/>
      <c r="X35" s="249"/>
      <c r="Y35" s="202"/>
      <c r="Z35" s="203"/>
      <c r="AA35" s="182"/>
      <c r="AB35" s="182"/>
      <c r="AC35" s="249"/>
      <c r="AD35" s="184" t="s">
        <v>25</v>
      </c>
      <c r="AE35" s="132"/>
      <c r="AF35" s="132"/>
      <c r="AG35" s="132"/>
      <c r="AH35" s="109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s="26" customFormat="1" ht="12.75">
      <c r="A36" s="37">
        <v>22</v>
      </c>
      <c r="B36" s="79" t="s">
        <v>48</v>
      </c>
      <c r="C36" s="181">
        <f t="shared" si="18"/>
        <v>30</v>
      </c>
      <c r="D36" s="182">
        <f t="shared" si="19"/>
        <v>0</v>
      </c>
      <c r="E36" s="228">
        <f t="shared" si="20"/>
        <v>30</v>
      </c>
      <c r="F36" s="30">
        <f t="shared" si="21"/>
        <v>40</v>
      </c>
      <c r="G36" s="31">
        <f t="shared" si="22"/>
        <v>60</v>
      </c>
      <c r="H36" s="29">
        <f t="shared" si="23"/>
        <v>100</v>
      </c>
      <c r="I36" s="32">
        <f t="shared" si="24"/>
        <v>4</v>
      </c>
      <c r="J36" s="202"/>
      <c r="K36" s="203"/>
      <c r="L36" s="182"/>
      <c r="M36" s="182"/>
      <c r="N36" s="266"/>
      <c r="O36" s="204"/>
      <c r="P36" s="203"/>
      <c r="Q36" s="182"/>
      <c r="R36" s="182"/>
      <c r="S36" s="249"/>
      <c r="T36" s="202"/>
      <c r="U36" s="203"/>
      <c r="V36" s="182"/>
      <c r="W36" s="182"/>
      <c r="X36" s="249"/>
      <c r="Y36" s="202">
        <v>30</v>
      </c>
      <c r="Z36" s="203">
        <v>0</v>
      </c>
      <c r="AA36" s="182">
        <v>10</v>
      </c>
      <c r="AB36" s="182">
        <v>60</v>
      </c>
      <c r="AC36" s="250">
        <v>4</v>
      </c>
      <c r="AD36" s="180" t="s">
        <v>16</v>
      </c>
      <c r="AE36" s="132"/>
      <c r="AF36" s="132"/>
      <c r="AG36" s="132"/>
      <c r="AH36" s="109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s="26" customFormat="1" ht="12.75">
      <c r="A37" s="37">
        <v>23</v>
      </c>
      <c r="B37" s="82" t="s">
        <v>49</v>
      </c>
      <c r="C37" s="181">
        <f t="shared" si="18"/>
        <v>0</v>
      </c>
      <c r="D37" s="182">
        <f t="shared" si="19"/>
        <v>30</v>
      </c>
      <c r="E37" s="228">
        <f t="shared" si="20"/>
        <v>30</v>
      </c>
      <c r="F37" s="30">
        <f t="shared" si="21"/>
        <v>40</v>
      </c>
      <c r="G37" s="31">
        <f t="shared" si="22"/>
        <v>10</v>
      </c>
      <c r="H37" s="29">
        <f t="shared" si="23"/>
        <v>50</v>
      </c>
      <c r="I37" s="32">
        <f t="shared" si="24"/>
        <v>2</v>
      </c>
      <c r="J37" s="202"/>
      <c r="K37" s="203"/>
      <c r="L37" s="182"/>
      <c r="M37" s="182"/>
      <c r="N37" s="266"/>
      <c r="O37" s="204">
        <v>0</v>
      </c>
      <c r="P37" s="203">
        <v>30</v>
      </c>
      <c r="Q37" s="182">
        <v>10</v>
      </c>
      <c r="R37" s="182">
        <v>10</v>
      </c>
      <c r="S37" s="249">
        <v>2</v>
      </c>
      <c r="T37" s="181"/>
      <c r="U37" s="182"/>
      <c r="V37" s="182"/>
      <c r="W37" s="182"/>
      <c r="X37" s="251"/>
      <c r="Y37" s="181"/>
      <c r="Z37" s="182"/>
      <c r="AA37" s="182"/>
      <c r="AB37" s="182"/>
      <c r="AC37" s="251"/>
      <c r="AD37" s="184" t="s">
        <v>34</v>
      </c>
      <c r="AE37" s="132"/>
      <c r="AF37" s="132"/>
      <c r="AG37" s="132"/>
      <c r="AH37" s="109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s="26" customFormat="1" ht="12.75">
      <c r="A38" s="37">
        <v>24</v>
      </c>
      <c r="B38" s="82" t="s">
        <v>50</v>
      </c>
      <c r="C38" s="181">
        <f t="shared" si="18"/>
        <v>0</v>
      </c>
      <c r="D38" s="182">
        <f t="shared" si="19"/>
        <v>30</v>
      </c>
      <c r="E38" s="228">
        <f t="shared" si="20"/>
        <v>30</v>
      </c>
      <c r="F38" s="30">
        <f t="shared" si="21"/>
        <v>50</v>
      </c>
      <c r="G38" s="31">
        <f t="shared" si="22"/>
        <v>25</v>
      </c>
      <c r="H38" s="29">
        <f t="shared" si="23"/>
        <v>75</v>
      </c>
      <c r="I38" s="32">
        <f t="shared" si="24"/>
        <v>3</v>
      </c>
      <c r="J38" s="181">
        <v>0</v>
      </c>
      <c r="K38" s="182">
        <v>30</v>
      </c>
      <c r="L38" s="182">
        <v>20</v>
      </c>
      <c r="M38" s="182">
        <v>25</v>
      </c>
      <c r="N38" s="266">
        <v>3</v>
      </c>
      <c r="O38" s="183"/>
      <c r="P38" s="182"/>
      <c r="Q38" s="182"/>
      <c r="R38" s="182"/>
      <c r="S38" s="251"/>
      <c r="T38" s="181"/>
      <c r="U38" s="203"/>
      <c r="V38" s="182"/>
      <c r="W38" s="182"/>
      <c r="X38" s="249"/>
      <c r="Y38" s="181"/>
      <c r="Z38" s="182"/>
      <c r="AA38" s="182"/>
      <c r="AB38" s="182"/>
      <c r="AC38" s="248"/>
      <c r="AD38" s="180" t="s">
        <v>25</v>
      </c>
      <c r="AE38" s="132"/>
      <c r="AF38" s="132"/>
      <c r="AG38" s="132"/>
      <c r="AH38" s="109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s="26" customFormat="1" ht="12.75" customHeight="1">
      <c r="A39" s="37">
        <v>25</v>
      </c>
      <c r="B39" s="82" t="s">
        <v>51</v>
      </c>
      <c r="C39" s="181">
        <f t="shared" si="18"/>
        <v>15</v>
      </c>
      <c r="D39" s="182">
        <f t="shared" si="19"/>
        <v>0</v>
      </c>
      <c r="E39" s="228">
        <f t="shared" si="20"/>
        <v>15</v>
      </c>
      <c r="F39" s="30">
        <f t="shared" si="21"/>
        <v>30</v>
      </c>
      <c r="G39" s="31">
        <f t="shared" si="22"/>
        <v>20</v>
      </c>
      <c r="H39" s="29">
        <f t="shared" si="23"/>
        <v>50</v>
      </c>
      <c r="I39" s="32">
        <f t="shared" si="24"/>
        <v>2</v>
      </c>
      <c r="J39" s="181"/>
      <c r="K39" s="182"/>
      <c r="L39" s="182"/>
      <c r="M39" s="182"/>
      <c r="N39" s="266"/>
      <c r="O39" s="183">
        <v>15</v>
      </c>
      <c r="P39" s="182">
        <v>0</v>
      </c>
      <c r="Q39" s="182">
        <v>15</v>
      </c>
      <c r="R39" s="182">
        <v>20</v>
      </c>
      <c r="S39" s="251">
        <v>2</v>
      </c>
      <c r="T39" s="205"/>
      <c r="U39" s="182"/>
      <c r="V39" s="182"/>
      <c r="W39" s="182"/>
      <c r="X39" s="251"/>
      <c r="Y39" s="181"/>
      <c r="Z39" s="182"/>
      <c r="AA39" s="182"/>
      <c r="AB39" s="182"/>
      <c r="AC39" s="248"/>
      <c r="AD39" s="180" t="s">
        <v>34</v>
      </c>
      <c r="AE39" s="132"/>
      <c r="AF39" s="132"/>
      <c r="AG39" s="132"/>
      <c r="AH39" s="109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67" s="35" customFormat="1" ht="12.75">
      <c r="A40" s="37">
        <v>26</v>
      </c>
      <c r="B40" s="83" t="s">
        <v>52</v>
      </c>
      <c r="C40" s="181">
        <f t="shared" si="18"/>
        <v>15</v>
      </c>
      <c r="D40" s="182">
        <f t="shared" si="19"/>
        <v>15</v>
      </c>
      <c r="E40" s="228">
        <f t="shared" si="20"/>
        <v>30</v>
      </c>
      <c r="F40" s="30">
        <f t="shared" si="21"/>
        <v>45</v>
      </c>
      <c r="G40" s="31">
        <f t="shared" si="22"/>
        <v>30</v>
      </c>
      <c r="H40" s="29">
        <f t="shared" si="23"/>
        <v>75</v>
      </c>
      <c r="I40" s="32">
        <f t="shared" si="24"/>
        <v>3</v>
      </c>
      <c r="J40" s="181"/>
      <c r="K40" s="182"/>
      <c r="L40" s="182"/>
      <c r="M40" s="182"/>
      <c r="N40" s="266"/>
      <c r="O40" s="183"/>
      <c r="P40" s="182"/>
      <c r="Q40" s="182"/>
      <c r="R40" s="182"/>
      <c r="S40" s="251"/>
      <c r="T40" s="181"/>
      <c r="U40" s="178"/>
      <c r="V40" s="182"/>
      <c r="W40" s="182"/>
      <c r="X40" s="248"/>
      <c r="Y40" s="181">
        <v>15</v>
      </c>
      <c r="Z40" s="182">
        <v>15</v>
      </c>
      <c r="AA40" s="182">
        <v>15</v>
      </c>
      <c r="AB40" s="182">
        <v>30</v>
      </c>
      <c r="AC40" s="251">
        <v>3</v>
      </c>
      <c r="AD40" s="184" t="s">
        <v>16</v>
      </c>
      <c r="AE40" s="132"/>
      <c r="AF40" s="132"/>
      <c r="AG40" s="132"/>
      <c r="AH40" s="109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</row>
    <row r="41" spans="1:48" s="26" customFormat="1" ht="12.75">
      <c r="A41" s="37">
        <v>27</v>
      </c>
      <c r="B41" s="82" t="s">
        <v>53</v>
      </c>
      <c r="C41" s="181">
        <f t="shared" si="18"/>
        <v>15</v>
      </c>
      <c r="D41" s="182">
        <f t="shared" si="19"/>
        <v>15</v>
      </c>
      <c r="E41" s="228">
        <f t="shared" si="20"/>
        <v>30</v>
      </c>
      <c r="F41" s="30">
        <f t="shared" si="21"/>
        <v>50</v>
      </c>
      <c r="G41" s="31">
        <f t="shared" si="22"/>
        <v>50</v>
      </c>
      <c r="H41" s="29">
        <f t="shared" si="23"/>
        <v>100</v>
      </c>
      <c r="I41" s="32">
        <f t="shared" si="24"/>
        <v>4</v>
      </c>
      <c r="J41" s="181">
        <v>15</v>
      </c>
      <c r="K41" s="182">
        <v>15</v>
      </c>
      <c r="L41" s="182">
        <v>20</v>
      </c>
      <c r="M41" s="182">
        <v>50</v>
      </c>
      <c r="N41" s="266">
        <v>4</v>
      </c>
      <c r="O41" s="183"/>
      <c r="P41" s="182"/>
      <c r="Q41" s="182"/>
      <c r="R41" s="182"/>
      <c r="S41" s="251"/>
      <c r="T41" s="181"/>
      <c r="U41" s="182"/>
      <c r="V41" s="182"/>
      <c r="W41" s="182"/>
      <c r="X41" s="251"/>
      <c r="Y41" s="181"/>
      <c r="Z41" s="182"/>
      <c r="AA41" s="182"/>
      <c r="AB41" s="182"/>
      <c r="AC41" s="251"/>
      <c r="AD41" s="184" t="s">
        <v>25</v>
      </c>
      <c r="AE41" s="132"/>
      <c r="AF41" s="132"/>
      <c r="AG41" s="132"/>
      <c r="AH41" s="109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67" s="87" customFormat="1" ht="13.5" thickBot="1">
      <c r="A42" s="84">
        <v>28</v>
      </c>
      <c r="B42" s="85" t="s">
        <v>54</v>
      </c>
      <c r="C42" s="187">
        <f t="shared" si="18"/>
        <v>30</v>
      </c>
      <c r="D42" s="188">
        <f t="shared" si="19"/>
        <v>60</v>
      </c>
      <c r="E42" s="273">
        <f t="shared" si="20"/>
        <v>90</v>
      </c>
      <c r="F42" s="40">
        <f t="shared" si="21"/>
        <v>130</v>
      </c>
      <c r="G42" s="41">
        <f t="shared" si="22"/>
        <v>120</v>
      </c>
      <c r="H42" s="39">
        <f t="shared" si="23"/>
        <v>250</v>
      </c>
      <c r="I42" s="42">
        <f t="shared" si="24"/>
        <v>10</v>
      </c>
      <c r="J42" s="194"/>
      <c r="K42" s="195"/>
      <c r="L42" s="203"/>
      <c r="M42" s="203"/>
      <c r="N42" s="265"/>
      <c r="O42" s="207">
        <v>15</v>
      </c>
      <c r="P42" s="195">
        <v>30</v>
      </c>
      <c r="Q42" s="203">
        <v>10</v>
      </c>
      <c r="R42" s="203">
        <v>45</v>
      </c>
      <c r="S42" s="252">
        <v>4</v>
      </c>
      <c r="T42" s="194">
        <v>15</v>
      </c>
      <c r="U42" s="195">
        <v>30</v>
      </c>
      <c r="V42" s="203">
        <v>30</v>
      </c>
      <c r="W42" s="203">
        <v>75</v>
      </c>
      <c r="X42" s="252">
        <v>6</v>
      </c>
      <c r="Y42" s="194"/>
      <c r="Z42" s="195"/>
      <c r="AA42" s="203"/>
      <c r="AB42" s="203"/>
      <c r="AC42" s="252"/>
      <c r="AD42" s="223" t="s">
        <v>21</v>
      </c>
      <c r="AE42" s="56"/>
      <c r="AF42" s="56"/>
      <c r="AG42" s="56"/>
      <c r="AH42" s="109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</row>
    <row r="43" spans="1:67" s="53" customFormat="1" ht="13.5" thickBot="1">
      <c r="A43" s="154"/>
      <c r="B43" s="160" t="s">
        <v>55</v>
      </c>
      <c r="C43" s="155">
        <f aca="true" t="shared" si="25" ref="C43:I43">SUM(C33:C42)</f>
        <v>150</v>
      </c>
      <c r="D43" s="163">
        <f t="shared" si="25"/>
        <v>180</v>
      </c>
      <c r="E43" s="163">
        <f t="shared" si="25"/>
        <v>330</v>
      </c>
      <c r="F43" s="159">
        <f t="shared" si="25"/>
        <v>500</v>
      </c>
      <c r="G43" s="159">
        <f t="shared" si="25"/>
        <v>425</v>
      </c>
      <c r="H43" s="159">
        <f t="shared" si="25"/>
        <v>925</v>
      </c>
      <c r="I43" s="230">
        <f t="shared" si="25"/>
        <v>37</v>
      </c>
      <c r="J43" s="158">
        <f aca="true" t="shared" si="26" ref="J43:AC43">SUM(J33:J42)</f>
        <v>30</v>
      </c>
      <c r="K43" s="159">
        <f t="shared" si="26"/>
        <v>45</v>
      </c>
      <c r="L43" s="159">
        <f t="shared" si="26"/>
        <v>55</v>
      </c>
      <c r="M43" s="159">
        <f t="shared" si="26"/>
        <v>120</v>
      </c>
      <c r="N43" s="262">
        <f t="shared" si="26"/>
        <v>10</v>
      </c>
      <c r="O43" s="164">
        <f t="shared" si="26"/>
        <v>45</v>
      </c>
      <c r="P43" s="159">
        <f t="shared" si="26"/>
        <v>75</v>
      </c>
      <c r="Q43" s="159">
        <f t="shared" si="26"/>
        <v>50</v>
      </c>
      <c r="R43" s="159">
        <f t="shared" si="26"/>
        <v>105</v>
      </c>
      <c r="S43" s="253">
        <f t="shared" si="26"/>
        <v>11</v>
      </c>
      <c r="T43" s="158">
        <f t="shared" si="26"/>
        <v>30</v>
      </c>
      <c r="U43" s="159">
        <f t="shared" si="26"/>
        <v>45</v>
      </c>
      <c r="V43" s="159">
        <f t="shared" si="26"/>
        <v>40</v>
      </c>
      <c r="W43" s="159">
        <f t="shared" si="26"/>
        <v>110</v>
      </c>
      <c r="X43" s="262">
        <f t="shared" si="26"/>
        <v>9</v>
      </c>
      <c r="Y43" s="164">
        <f t="shared" si="26"/>
        <v>45</v>
      </c>
      <c r="Z43" s="159">
        <f t="shared" si="26"/>
        <v>15</v>
      </c>
      <c r="AA43" s="159">
        <f t="shared" si="26"/>
        <v>25</v>
      </c>
      <c r="AB43" s="159">
        <f t="shared" si="26"/>
        <v>90</v>
      </c>
      <c r="AC43" s="253">
        <f t="shared" si="26"/>
        <v>7</v>
      </c>
      <c r="AD43" s="156"/>
      <c r="AE43" s="23"/>
      <c r="AF43" s="23"/>
      <c r="AG43" s="23"/>
      <c r="AH43" s="109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</row>
    <row r="44" spans="1:67" s="53" customFormat="1" ht="13.5" thickBot="1">
      <c r="A44" s="44" t="s">
        <v>112</v>
      </c>
      <c r="B44" s="55" t="s">
        <v>56</v>
      </c>
      <c r="C44" s="209"/>
      <c r="D44" s="209"/>
      <c r="E44" s="209"/>
      <c r="F44" s="88"/>
      <c r="G44" s="88"/>
      <c r="H44" s="88"/>
      <c r="I44" s="270"/>
      <c r="J44" s="209"/>
      <c r="K44" s="209"/>
      <c r="L44" s="209"/>
      <c r="M44" s="209"/>
      <c r="N44" s="50"/>
      <c r="O44" s="209"/>
      <c r="P44" s="209"/>
      <c r="Q44" s="209"/>
      <c r="R44" s="209"/>
      <c r="S44" s="50"/>
      <c r="T44" s="209"/>
      <c r="U44" s="209"/>
      <c r="V44" s="209"/>
      <c r="W44" s="209"/>
      <c r="X44" s="50"/>
      <c r="Y44" s="209"/>
      <c r="Z44" s="209"/>
      <c r="AA44" s="209"/>
      <c r="AB44" s="209"/>
      <c r="AC44" s="50"/>
      <c r="AD44" s="274"/>
      <c r="AE44" s="56"/>
      <c r="AF44" s="56"/>
      <c r="AG44" s="56"/>
      <c r="AH44" s="109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</row>
    <row r="45" spans="1:48" s="26" customFormat="1" ht="24">
      <c r="A45" s="90">
        <v>19</v>
      </c>
      <c r="B45" s="91" t="s">
        <v>57</v>
      </c>
      <c r="C45" s="174">
        <f aca="true" t="shared" si="27" ref="C45:C54">J45+O45+T45+Y45</f>
        <v>15</v>
      </c>
      <c r="D45" s="175">
        <f aca="true" t="shared" si="28" ref="D45:D54">K45+P45+U45+Z45</f>
        <v>15</v>
      </c>
      <c r="E45" s="176">
        <f aca="true" t="shared" si="29" ref="E45:E54">C45+D45</f>
        <v>30</v>
      </c>
      <c r="F45" s="16">
        <f aca="true" t="shared" si="30" ref="F45:F54">E45+L45+Q45+V45+AA45</f>
        <v>45</v>
      </c>
      <c r="G45" s="17">
        <f aca="true" t="shared" si="31" ref="G45:G54">M45+R45+W45+AB45</f>
        <v>30</v>
      </c>
      <c r="H45" s="15">
        <f aca="true" t="shared" si="32" ref="H45:H54">F45+G45</f>
        <v>75</v>
      </c>
      <c r="I45" s="268">
        <f aca="true" t="shared" si="33" ref="I45:I54">N45+S45+X45+AC45</f>
        <v>3</v>
      </c>
      <c r="J45" s="174">
        <v>15</v>
      </c>
      <c r="K45" s="175">
        <v>15</v>
      </c>
      <c r="L45" s="175">
        <v>15</v>
      </c>
      <c r="M45" s="175">
        <v>30</v>
      </c>
      <c r="N45" s="18">
        <v>3</v>
      </c>
      <c r="O45" s="177"/>
      <c r="P45" s="178"/>
      <c r="Q45" s="175"/>
      <c r="R45" s="175"/>
      <c r="S45" s="19"/>
      <c r="T45" s="271"/>
      <c r="U45" s="178"/>
      <c r="V45" s="175"/>
      <c r="W45" s="175"/>
      <c r="X45" s="20"/>
      <c r="Y45" s="177"/>
      <c r="Z45" s="178"/>
      <c r="AA45" s="175"/>
      <c r="AB45" s="175"/>
      <c r="AC45" s="19"/>
      <c r="AD45" s="180" t="s">
        <v>25</v>
      </c>
      <c r="AE45" s="132"/>
      <c r="AF45" s="132"/>
      <c r="AG45" s="132"/>
      <c r="AH45" s="109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s="26" customFormat="1" ht="12.75">
      <c r="A46" s="90">
        <v>20</v>
      </c>
      <c r="B46" s="91" t="s">
        <v>48</v>
      </c>
      <c r="C46" s="181">
        <f t="shared" si="27"/>
        <v>30</v>
      </c>
      <c r="D46" s="182">
        <f t="shared" si="28"/>
        <v>0</v>
      </c>
      <c r="E46" s="228">
        <f t="shared" si="29"/>
        <v>30</v>
      </c>
      <c r="F46" s="30">
        <f t="shared" si="30"/>
        <v>40</v>
      </c>
      <c r="G46" s="31">
        <f t="shared" si="31"/>
        <v>60</v>
      </c>
      <c r="H46" s="29">
        <f t="shared" si="32"/>
        <v>100</v>
      </c>
      <c r="I46" s="266">
        <f t="shared" si="33"/>
        <v>4</v>
      </c>
      <c r="J46" s="181"/>
      <c r="K46" s="182"/>
      <c r="L46" s="182"/>
      <c r="M46" s="182"/>
      <c r="N46" s="32"/>
      <c r="O46" s="207"/>
      <c r="P46" s="195"/>
      <c r="Q46" s="182"/>
      <c r="R46" s="182"/>
      <c r="S46" s="24"/>
      <c r="T46" s="271"/>
      <c r="U46" s="178"/>
      <c r="V46" s="182"/>
      <c r="W46" s="182"/>
      <c r="X46" s="92"/>
      <c r="Y46" s="207">
        <v>30</v>
      </c>
      <c r="Z46" s="195">
        <v>0</v>
      </c>
      <c r="AA46" s="182">
        <v>10</v>
      </c>
      <c r="AB46" s="182">
        <v>60</v>
      </c>
      <c r="AC46" s="24">
        <v>4</v>
      </c>
      <c r="AD46" s="180" t="s">
        <v>16</v>
      </c>
      <c r="AE46" s="132"/>
      <c r="AF46" s="132"/>
      <c r="AG46" s="132"/>
      <c r="AH46" s="109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s="26" customFormat="1" ht="12.75">
      <c r="A47" s="90">
        <v>21</v>
      </c>
      <c r="B47" s="91" t="s">
        <v>58</v>
      </c>
      <c r="C47" s="181">
        <f t="shared" si="27"/>
        <v>0</v>
      </c>
      <c r="D47" s="182">
        <f t="shared" si="28"/>
        <v>30</v>
      </c>
      <c r="E47" s="228">
        <f t="shared" si="29"/>
        <v>30</v>
      </c>
      <c r="F47" s="30">
        <f t="shared" si="30"/>
        <v>40</v>
      </c>
      <c r="G47" s="31">
        <f t="shared" si="31"/>
        <v>35</v>
      </c>
      <c r="H47" s="29">
        <f t="shared" si="32"/>
        <v>75</v>
      </c>
      <c r="I47" s="266">
        <f t="shared" si="33"/>
        <v>3</v>
      </c>
      <c r="J47" s="181">
        <v>0</v>
      </c>
      <c r="K47" s="182">
        <v>30</v>
      </c>
      <c r="L47" s="182">
        <v>10</v>
      </c>
      <c r="M47" s="182">
        <v>35</v>
      </c>
      <c r="N47" s="32">
        <v>3</v>
      </c>
      <c r="O47" s="204"/>
      <c r="P47" s="203"/>
      <c r="Q47" s="182"/>
      <c r="R47" s="182"/>
      <c r="S47" s="80"/>
      <c r="T47" s="181"/>
      <c r="U47" s="182"/>
      <c r="V47" s="182"/>
      <c r="W47" s="182"/>
      <c r="X47" s="64"/>
      <c r="Y47" s="204"/>
      <c r="Z47" s="203"/>
      <c r="AA47" s="182"/>
      <c r="AB47" s="182"/>
      <c r="AC47" s="80"/>
      <c r="AD47" s="184" t="s">
        <v>25</v>
      </c>
      <c r="AE47" s="132"/>
      <c r="AF47" s="132"/>
      <c r="AG47" s="132"/>
      <c r="AH47" s="109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67" s="35" customFormat="1" ht="12.75">
      <c r="A48" s="59">
        <v>22</v>
      </c>
      <c r="B48" s="91" t="s">
        <v>52</v>
      </c>
      <c r="C48" s="181">
        <f t="shared" si="27"/>
        <v>15</v>
      </c>
      <c r="D48" s="182">
        <f t="shared" si="28"/>
        <v>15</v>
      </c>
      <c r="E48" s="228">
        <f t="shared" si="29"/>
        <v>30</v>
      </c>
      <c r="F48" s="30">
        <f t="shared" si="30"/>
        <v>45</v>
      </c>
      <c r="G48" s="31">
        <f t="shared" si="31"/>
        <v>30</v>
      </c>
      <c r="H48" s="29">
        <f t="shared" si="32"/>
        <v>75</v>
      </c>
      <c r="I48" s="266">
        <f t="shared" si="33"/>
        <v>3</v>
      </c>
      <c r="J48" s="181"/>
      <c r="K48" s="182"/>
      <c r="L48" s="182"/>
      <c r="M48" s="182"/>
      <c r="N48" s="32"/>
      <c r="O48" s="204"/>
      <c r="P48" s="203"/>
      <c r="Q48" s="182"/>
      <c r="R48" s="182"/>
      <c r="S48" s="80"/>
      <c r="T48" s="181">
        <v>15</v>
      </c>
      <c r="U48" s="203">
        <v>15</v>
      </c>
      <c r="V48" s="182">
        <v>15</v>
      </c>
      <c r="W48" s="182">
        <v>30</v>
      </c>
      <c r="X48" s="64">
        <v>3</v>
      </c>
      <c r="Y48" s="204"/>
      <c r="Z48" s="203"/>
      <c r="AA48" s="182"/>
      <c r="AB48" s="182"/>
      <c r="AC48" s="81"/>
      <c r="AD48" s="184" t="s">
        <v>27</v>
      </c>
      <c r="AE48" s="132"/>
      <c r="AF48" s="132"/>
      <c r="AG48" s="132"/>
      <c r="AH48" s="109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</row>
    <row r="49" spans="1:48" s="26" customFormat="1" ht="12.75">
      <c r="A49" s="59">
        <v>23</v>
      </c>
      <c r="B49" s="91" t="s">
        <v>59</v>
      </c>
      <c r="C49" s="181">
        <f t="shared" si="27"/>
        <v>15</v>
      </c>
      <c r="D49" s="182">
        <f t="shared" si="28"/>
        <v>15</v>
      </c>
      <c r="E49" s="228">
        <f t="shared" si="29"/>
        <v>30</v>
      </c>
      <c r="F49" s="30">
        <f t="shared" si="30"/>
        <v>40</v>
      </c>
      <c r="G49" s="31">
        <f t="shared" si="31"/>
        <v>35</v>
      </c>
      <c r="H49" s="29">
        <f t="shared" si="32"/>
        <v>75</v>
      </c>
      <c r="I49" s="266">
        <f t="shared" si="33"/>
        <v>3</v>
      </c>
      <c r="J49" s="181"/>
      <c r="K49" s="182"/>
      <c r="L49" s="182"/>
      <c r="M49" s="182"/>
      <c r="N49" s="32"/>
      <c r="O49" s="204"/>
      <c r="P49" s="203"/>
      <c r="Q49" s="182"/>
      <c r="R49" s="182"/>
      <c r="S49" s="80"/>
      <c r="T49" s="202"/>
      <c r="U49" s="203"/>
      <c r="V49" s="182"/>
      <c r="W49" s="182"/>
      <c r="X49" s="64"/>
      <c r="Y49" s="204">
        <v>15</v>
      </c>
      <c r="Z49" s="203">
        <v>15</v>
      </c>
      <c r="AA49" s="182">
        <v>10</v>
      </c>
      <c r="AB49" s="182">
        <v>35</v>
      </c>
      <c r="AC49" s="24">
        <v>3</v>
      </c>
      <c r="AD49" s="180" t="s">
        <v>16</v>
      </c>
      <c r="AE49" s="132"/>
      <c r="AF49" s="132"/>
      <c r="AG49" s="132"/>
      <c r="AH49" s="109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67" s="35" customFormat="1" ht="12.75">
      <c r="A50" s="59">
        <v>24</v>
      </c>
      <c r="B50" s="96" t="s">
        <v>49</v>
      </c>
      <c r="C50" s="181">
        <f t="shared" si="27"/>
        <v>0</v>
      </c>
      <c r="D50" s="182">
        <f t="shared" si="28"/>
        <v>30</v>
      </c>
      <c r="E50" s="228">
        <f t="shared" si="29"/>
        <v>30</v>
      </c>
      <c r="F50" s="30">
        <f t="shared" si="30"/>
        <v>45</v>
      </c>
      <c r="G50" s="31">
        <f t="shared" si="31"/>
        <v>30</v>
      </c>
      <c r="H50" s="29">
        <f t="shared" si="32"/>
        <v>75</v>
      </c>
      <c r="I50" s="266">
        <f t="shared" si="33"/>
        <v>3</v>
      </c>
      <c r="J50" s="181"/>
      <c r="K50" s="182"/>
      <c r="L50" s="182"/>
      <c r="M50" s="182"/>
      <c r="N50" s="32"/>
      <c r="O50" s="204">
        <v>0</v>
      </c>
      <c r="P50" s="203">
        <v>30</v>
      </c>
      <c r="Q50" s="182">
        <v>15</v>
      </c>
      <c r="R50" s="182">
        <v>30</v>
      </c>
      <c r="S50" s="80">
        <v>3</v>
      </c>
      <c r="T50" s="181"/>
      <c r="U50" s="182"/>
      <c r="V50" s="182"/>
      <c r="W50" s="182"/>
      <c r="X50" s="32"/>
      <c r="Y50" s="183"/>
      <c r="Z50" s="182"/>
      <c r="AA50" s="182"/>
      <c r="AB50" s="182"/>
      <c r="AC50" s="33"/>
      <c r="AD50" s="184" t="s">
        <v>34</v>
      </c>
      <c r="AE50" s="132"/>
      <c r="AF50" s="132"/>
      <c r="AG50" s="132"/>
      <c r="AH50" s="109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</row>
    <row r="51" spans="1:48" s="26" customFormat="1" ht="24">
      <c r="A51" s="59">
        <v>25</v>
      </c>
      <c r="B51" s="96" t="s">
        <v>60</v>
      </c>
      <c r="C51" s="181">
        <f t="shared" si="27"/>
        <v>15</v>
      </c>
      <c r="D51" s="182">
        <f t="shared" si="28"/>
        <v>0</v>
      </c>
      <c r="E51" s="228">
        <f t="shared" si="29"/>
        <v>15</v>
      </c>
      <c r="F51" s="30">
        <f t="shared" si="30"/>
        <v>40</v>
      </c>
      <c r="G51" s="31">
        <f t="shared" si="31"/>
        <v>60</v>
      </c>
      <c r="H51" s="29">
        <f t="shared" si="32"/>
        <v>100</v>
      </c>
      <c r="I51" s="266">
        <f t="shared" si="33"/>
        <v>4</v>
      </c>
      <c r="J51" s="181">
        <v>15</v>
      </c>
      <c r="K51" s="182">
        <v>0</v>
      </c>
      <c r="L51" s="182">
        <v>25</v>
      </c>
      <c r="M51" s="182">
        <v>60</v>
      </c>
      <c r="N51" s="32">
        <v>4</v>
      </c>
      <c r="O51" s="204"/>
      <c r="P51" s="203"/>
      <c r="Q51" s="182"/>
      <c r="R51" s="182"/>
      <c r="S51" s="80"/>
      <c r="T51" s="181"/>
      <c r="U51" s="182"/>
      <c r="V51" s="182"/>
      <c r="W51" s="182"/>
      <c r="X51" s="32"/>
      <c r="Y51" s="183"/>
      <c r="Z51" s="182"/>
      <c r="AA51" s="182"/>
      <c r="AB51" s="182"/>
      <c r="AC51" s="19"/>
      <c r="AD51" s="180" t="s">
        <v>25</v>
      </c>
      <c r="AE51" s="132"/>
      <c r="AF51" s="132"/>
      <c r="AG51" s="132"/>
      <c r="AH51" s="109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s="26" customFormat="1" ht="12.75">
      <c r="A52" s="59">
        <v>26</v>
      </c>
      <c r="B52" s="96" t="s">
        <v>50</v>
      </c>
      <c r="C52" s="181">
        <f t="shared" si="27"/>
        <v>0</v>
      </c>
      <c r="D52" s="182">
        <f t="shared" si="28"/>
        <v>30</v>
      </c>
      <c r="E52" s="228">
        <f t="shared" si="29"/>
        <v>30</v>
      </c>
      <c r="F52" s="30">
        <f t="shared" si="30"/>
        <v>30</v>
      </c>
      <c r="G52" s="31">
        <f t="shared" si="31"/>
        <v>20</v>
      </c>
      <c r="H52" s="29">
        <f t="shared" si="32"/>
        <v>50</v>
      </c>
      <c r="I52" s="266">
        <f t="shared" si="33"/>
        <v>2</v>
      </c>
      <c r="J52" s="181"/>
      <c r="K52" s="182"/>
      <c r="L52" s="182"/>
      <c r="M52" s="182"/>
      <c r="N52" s="32"/>
      <c r="O52" s="183">
        <v>0</v>
      </c>
      <c r="P52" s="182">
        <v>30</v>
      </c>
      <c r="Q52" s="182">
        <v>0</v>
      </c>
      <c r="R52" s="182">
        <v>20</v>
      </c>
      <c r="S52" s="33">
        <v>2</v>
      </c>
      <c r="T52" s="181"/>
      <c r="U52" s="182"/>
      <c r="V52" s="182"/>
      <c r="W52" s="182"/>
      <c r="X52" s="32"/>
      <c r="Y52" s="183"/>
      <c r="Z52" s="182"/>
      <c r="AA52" s="182"/>
      <c r="AB52" s="182"/>
      <c r="AC52" s="19"/>
      <c r="AD52" s="180" t="s">
        <v>34</v>
      </c>
      <c r="AE52" s="132"/>
      <c r="AF52" s="132"/>
      <c r="AG52" s="132"/>
      <c r="AH52" s="109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s="26" customFormat="1" ht="12.75">
      <c r="A53" s="59">
        <v>27</v>
      </c>
      <c r="B53" s="97" t="s">
        <v>61</v>
      </c>
      <c r="C53" s="181">
        <f t="shared" si="27"/>
        <v>0</v>
      </c>
      <c r="D53" s="182">
        <f t="shared" si="28"/>
        <v>15</v>
      </c>
      <c r="E53" s="185">
        <f t="shared" si="29"/>
        <v>15</v>
      </c>
      <c r="F53" s="30">
        <f t="shared" si="30"/>
        <v>17</v>
      </c>
      <c r="G53" s="31">
        <f t="shared" si="31"/>
        <v>33</v>
      </c>
      <c r="H53" s="29">
        <f t="shared" si="32"/>
        <v>50</v>
      </c>
      <c r="I53" s="266">
        <f t="shared" si="33"/>
        <v>2</v>
      </c>
      <c r="J53" s="181"/>
      <c r="K53" s="182"/>
      <c r="L53" s="182"/>
      <c r="M53" s="182"/>
      <c r="N53" s="32"/>
      <c r="O53" s="183">
        <v>0</v>
      </c>
      <c r="P53" s="182">
        <v>15</v>
      </c>
      <c r="Q53" s="182">
        <v>2</v>
      </c>
      <c r="R53" s="182">
        <v>33</v>
      </c>
      <c r="S53" s="33">
        <v>2</v>
      </c>
      <c r="T53" s="181"/>
      <c r="U53" s="182"/>
      <c r="V53" s="182"/>
      <c r="W53" s="182"/>
      <c r="X53" s="32"/>
      <c r="Y53" s="183"/>
      <c r="Z53" s="182"/>
      <c r="AA53" s="182"/>
      <c r="AB53" s="182"/>
      <c r="AC53" s="33"/>
      <c r="AD53" s="184" t="s">
        <v>34</v>
      </c>
      <c r="AE53" s="132"/>
      <c r="AF53" s="132"/>
      <c r="AG53" s="132"/>
      <c r="AH53" s="109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67" s="87" customFormat="1" ht="13.5" thickBot="1">
      <c r="A54" s="51">
        <v>28</v>
      </c>
      <c r="B54" s="98" t="s">
        <v>54</v>
      </c>
      <c r="C54" s="187">
        <f t="shared" si="27"/>
        <v>30</v>
      </c>
      <c r="D54" s="188">
        <f t="shared" si="28"/>
        <v>60</v>
      </c>
      <c r="E54" s="216">
        <f t="shared" si="29"/>
        <v>90</v>
      </c>
      <c r="F54" s="40">
        <f t="shared" si="30"/>
        <v>130</v>
      </c>
      <c r="G54" s="41">
        <f t="shared" si="31"/>
        <v>120</v>
      </c>
      <c r="H54" s="39">
        <f t="shared" si="32"/>
        <v>250</v>
      </c>
      <c r="I54" s="282">
        <f t="shared" si="33"/>
        <v>10</v>
      </c>
      <c r="J54" s="202"/>
      <c r="K54" s="203"/>
      <c r="L54" s="203"/>
      <c r="M54" s="203"/>
      <c r="N54" s="64"/>
      <c r="O54" s="207">
        <v>15</v>
      </c>
      <c r="P54" s="195">
        <v>30</v>
      </c>
      <c r="Q54" s="203">
        <v>10</v>
      </c>
      <c r="R54" s="203">
        <v>45</v>
      </c>
      <c r="S54" s="24">
        <v>4</v>
      </c>
      <c r="T54" s="194">
        <v>15</v>
      </c>
      <c r="U54" s="195">
        <v>30</v>
      </c>
      <c r="V54" s="203">
        <v>30</v>
      </c>
      <c r="W54" s="203">
        <v>75</v>
      </c>
      <c r="X54" s="24">
        <v>6</v>
      </c>
      <c r="Y54" s="194"/>
      <c r="Z54" s="195"/>
      <c r="AA54" s="203"/>
      <c r="AB54" s="203"/>
      <c r="AC54" s="24"/>
      <c r="AD54" s="223" t="s">
        <v>21</v>
      </c>
      <c r="AE54" s="56"/>
      <c r="AF54" s="56"/>
      <c r="AG54" s="56"/>
      <c r="AH54" s="109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</row>
    <row r="55" spans="1:67" s="53" customFormat="1" ht="13.5" thickBot="1">
      <c r="A55" s="161"/>
      <c r="B55" s="224" t="s">
        <v>62</v>
      </c>
      <c r="C55" s="155">
        <f aca="true" t="shared" si="34" ref="C55:I55">SUM(C45:C54)</f>
        <v>120</v>
      </c>
      <c r="D55" s="163">
        <f t="shared" si="34"/>
        <v>210</v>
      </c>
      <c r="E55" s="163">
        <f t="shared" si="34"/>
        <v>330</v>
      </c>
      <c r="F55" s="159">
        <f t="shared" si="34"/>
        <v>472</v>
      </c>
      <c r="G55" s="159">
        <f t="shared" si="34"/>
        <v>453</v>
      </c>
      <c r="H55" s="159">
        <f t="shared" si="34"/>
        <v>925</v>
      </c>
      <c r="I55" s="253">
        <f t="shared" si="34"/>
        <v>37</v>
      </c>
      <c r="J55" s="158">
        <f aca="true" t="shared" si="35" ref="J55:AC55">SUM(J45:J54)</f>
        <v>30</v>
      </c>
      <c r="K55" s="159">
        <f t="shared" si="35"/>
        <v>45</v>
      </c>
      <c r="L55" s="159">
        <f t="shared" si="35"/>
        <v>50</v>
      </c>
      <c r="M55" s="159">
        <f t="shared" si="35"/>
        <v>125</v>
      </c>
      <c r="N55" s="229">
        <f t="shared" si="35"/>
        <v>10</v>
      </c>
      <c r="O55" s="164">
        <f t="shared" si="35"/>
        <v>15</v>
      </c>
      <c r="P55" s="159">
        <f t="shared" si="35"/>
        <v>105</v>
      </c>
      <c r="Q55" s="159">
        <f t="shared" si="35"/>
        <v>27</v>
      </c>
      <c r="R55" s="159">
        <f t="shared" si="35"/>
        <v>128</v>
      </c>
      <c r="S55" s="230">
        <f t="shared" si="35"/>
        <v>11</v>
      </c>
      <c r="T55" s="158">
        <f t="shared" si="35"/>
        <v>30</v>
      </c>
      <c r="U55" s="159">
        <f t="shared" si="35"/>
        <v>45</v>
      </c>
      <c r="V55" s="159">
        <f t="shared" si="35"/>
        <v>45</v>
      </c>
      <c r="W55" s="159">
        <f t="shared" si="35"/>
        <v>105</v>
      </c>
      <c r="X55" s="229">
        <f t="shared" si="35"/>
        <v>9</v>
      </c>
      <c r="Y55" s="164">
        <f t="shared" si="35"/>
        <v>45</v>
      </c>
      <c r="Z55" s="159">
        <f t="shared" si="35"/>
        <v>15</v>
      </c>
      <c r="AA55" s="159">
        <f t="shared" si="35"/>
        <v>20</v>
      </c>
      <c r="AB55" s="159">
        <f t="shared" si="35"/>
        <v>95</v>
      </c>
      <c r="AC55" s="230">
        <f t="shared" si="35"/>
        <v>7</v>
      </c>
      <c r="AD55" s="156"/>
      <c r="AE55" s="23"/>
      <c r="AF55" s="23"/>
      <c r="AG55" s="23"/>
      <c r="AH55" s="109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</row>
    <row r="56" spans="1:67" s="53" customFormat="1" ht="13.5" thickBot="1">
      <c r="A56" s="44" t="s">
        <v>113</v>
      </c>
      <c r="B56" s="55" t="s">
        <v>63</v>
      </c>
      <c r="C56" s="225"/>
      <c r="D56" s="225"/>
      <c r="E56" s="225"/>
      <c r="F56" s="105"/>
      <c r="G56" s="105"/>
      <c r="H56" s="105"/>
      <c r="I56" s="69"/>
      <c r="J56" s="226"/>
      <c r="K56" s="226"/>
      <c r="L56" s="226"/>
      <c r="M56" s="226"/>
      <c r="N56" s="252"/>
      <c r="O56" s="225"/>
      <c r="P56" s="225"/>
      <c r="Q56" s="226"/>
      <c r="R56" s="226"/>
      <c r="S56" s="272"/>
      <c r="T56" s="225"/>
      <c r="U56" s="225"/>
      <c r="V56" s="226"/>
      <c r="W56" s="226"/>
      <c r="X56" s="272"/>
      <c r="Y56" s="225"/>
      <c r="Z56" s="225"/>
      <c r="AA56" s="226"/>
      <c r="AB56" s="226"/>
      <c r="AC56" s="272"/>
      <c r="AD56" s="206"/>
      <c r="AE56" s="56"/>
      <c r="AF56" s="56"/>
      <c r="AG56" s="56"/>
      <c r="AH56" s="109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</row>
    <row r="57" spans="1:48" s="26" customFormat="1" ht="12.75">
      <c r="A57" s="90">
        <v>19</v>
      </c>
      <c r="B57" s="91" t="s">
        <v>64</v>
      </c>
      <c r="C57" s="174">
        <f aca="true" t="shared" si="36" ref="C57:C66">J57+O57+T57+Y57</f>
        <v>15</v>
      </c>
      <c r="D57" s="175">
        <f aca="true" t="shared" si="37" ref="D57:D66">K57+P57+U57+Z57</f>
        <v>15</v>
      </c>
      <c r="E57" s="176">
        <f aca="true" t="shared" si="38" ref="E57:E66">C57+D57</f>
        <v>30</v>
      </c>
      <c r="F57" s="16">
        <f aca="true" t="shared" si="39" ref="F57:F66">E57+L57+Q57+V57+AA57</f>
        <v>45</v>
      </c>
      <c r="G57" s="17">
        <f aca="true" t="shared" si="40" ref="G57:G66">M57+R57+W57+AB57</f>
        <v>30</v>
      </c>
      <c r="H57" s="15">
        <f aca="true" t="shared" si="41" ref="H57:H66">F57+G57</f>
        <v>75</v>
      </c>
      <c r="I57" s="18">
        <f aca="true" t="shared" si="42" ref="I57:I66">N57+S57+X57+AC57</f>
        <v>3</v>
      </c>
      <c r="J57" s="174">
        <v>15</v>
      </c>
      <c r="K57" s="175">
        <v>15</v>
      </c>
      <c r="L57" s="175">
        <v>15</v>
      </c>
      <c r="M57" s="175">
        <v>30</v>
      </c>
      <c r="N57" s="268">
        <v>3</v>
      </c>
      <c r="O57" s="177"/>
      <c r="P57" s="178"/>
      <c r="Q57" s="175"/>
      <c r="R57" s="175"/>
      <c r="S57" s="248"/>
      <c r="T57" s="271"/>
      <c r="U57" s="178"/>
      <c r="V57" s="175"/>
      <c r="W57" s="175"/>
      <c r="X57" s="263"/>
      <c r="Y57" s="177"/>
      <c r="Z57" s="178"/>
      <c r="AA57" s="175"/>
      <c r="AB57" s="175"/>
      <c r="AC57" s="248"/>
      <c r="AD57" s="180" t="s">
        <v>25</v>
      </c>
      <c r="AE57" s="132"/>
      <c r="AF57" s="132"/>
      <c r="AG57" s="132"/>
      <c r="AH57" s="109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s="26" customFormat="1" ht="12.75">
      <c r="A58" s="90">
        <v>20</v>
      </c>
      <c r="B58" s="91" t="s">
        <v>65</v>
      </c>
      <c r="C58" s="181">
        <f t="shared" si="36"/>
        <v>15</v>
      </c>
      <c r="D58" s="182">
        <f t="shared" si="37"/>
        <v>15</v>
      </c>
      <c r="E58" s="228">
        <f t="shared" si="38"/>
        <v>30</v>
      </c>
      <c r="F58" s="30">
        <f t="shared" si="39"/>
        <v>45</v>
      </c>
      <c r="G58" s="31">
        <f t="shared" si="40"/>
        <v>55</v>
      </c>
      <c r="H58" s="29">
        <f t="shared" si="41"/>
        <v>100</v>
      </c>
      <c r="I58" s="32">
        <f t="shared" si="42"/>
        <v>4</v>
      </c>
      <c r="J58" s="181">
        <v>15</v>
      </c>
      <c r="K58" s="182">
        <v>15</v>
      </c>
      <c r="L58" s="182">
        <v>15</v>
      </c>
      <c r="M58" s="182">
        <v>55</v>
      </c>
      <c r="N58" s="266">
        <v>4</v>
      </c>
      <c r="O58" s="207"/>
      <c r="P58" s="195"/>
      <c r="Q58" s="182"/>
      <c r="R58" s="182"/>
      <c r="S58" s="252"/>
      <c r="T58" s="181"/>
      <c r="U58" s="178"/>
      <c r="V58" s="182"/>
      <c r="W58" s="182"/>
      <c r="X58" s="264"/>
      <c r="Y58" s="207"/>
      <c r="Z58" s="195"/>
      <c r="AA58" s="182"/>
      <c r="AB58" s="182"/>
      <c r="AC58" s="252"/>
      <c r="AD58" s="180" t="s">
        <v>25</v>
      </c>
      <c r="AE58" s="132"/>
      <c r="AF58" s="132"/>
      <c r="AG58" s="132"/>
      <c r="AH58" s="109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s="26" customFormat="1" ht="24">
      <c r="A59" s="90">
        <v>21</v>
      </c>
      <c r="B59" s="91" t="s">
        <v>66</v>
      </c>
      <c r="C59" s="181">
        <f t="shared" si="36"/>
        <v>30</v>
      </c>
      <c r="D59" s="182">
        <f t="shared" si="37"/>
        <v>0</v>
      </c>
      <c r="E59" s="228">
        <f t="shared" si="38"/>
        <v>30</v>
      </c>
      <c r="F59" s="30">
        <f t="shared" si="39"/>
        <v>45</v>
      </c>
      <c r="G59" s="31">
        <f t="shared" si="40"/>
        <v>55</v>
      </c>
      <c r="H59" s="29">
        <f t="shared" si="41"/>
        <v>100</v>
      </c>
      <c r="I59" s="32">
        <f t="shared" si="42"/>
        <v>4</v>
      </c>
      <c r="J59" s="181"/>
      <c r="K59" s="182"/>
      <c r="L59" s="182"/>
      <c r="M59" s="182"/>
      <c r="N59" s="266"/>
      <c r="O59" s="204"/>
      <c r="P59" s="203"/>
      <c r="Q59" s="182"/>
      <c r="R59" s="182"/>
      <c r="S59" s="249"/>
      <c r="T59" s="181"/>
      <c r="U59" s="182"/>
      <c r="V59" s="182"/>
      <c r="W59" s="182"/>
      <c r="X59" s="265"/>
      <c r="Y59" s="204">
        <v>30</v>
      </c>
      <c r="Z59" s="203">
        <v>0</v>
      </c>
      <c r="AA59" s="182">
        <v>15</v>
      </c>
      <c r="AB59" s="182">
        <v>55</v>
      </c>
      <c r="AC59" s="249">
        <v>4</v>
      </c>
      <c r="AD59" s="184" t="s">
        <v>16</v>
      </c>
      <c r="AE59" s="132"/>
      <c r="AF59" s="132"/>
      <c r="AG59" s="132"/>
      <c r="AH59" s="109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s="26" customFormat="1" ht="12.75" customHeight="1">
      <c r="A60" s="59">
        <v>22</v>
      </c>
      <c r="B60" s="91" t="s">
        <v>67</v>
      </c>
      <c r="C60" s="181">
        <f t="shared" si="36"/>
        <v>15</v>
      </c>
      <c r="D60" s="182">
        <f t="shared" si="37"/>
        <v>15</v>
      </c>
      <c r="E60" s="228">
        <f t="shared" si="38"/>
        <v>30</v>
      </c>
      <c r="F60" s="30">
        <f t="shared" si="39"/>
        <v>38</v>
      </c>
      <c r="G60" s="31">
        <f t="shared" si="40"/>
        <v>37</v>
      </c>
      <c r="H60" s="29">
        <f t="shared" si="41"/>
        <v>75</v>
      </c>
      <c r="I60" s="32">
        <f t="shared" si="42"/>
        <v>3</v>
      </c>
      <c r="J60" s="181"/>
      <c r="K60" s="182"/>
      <c r="L60" s="182"/>
      <c r="M60" s="182"/>
      <c r="N60" s="266"/>
      <c r="O60" s="204"/>
      <c r="P60" s="203"/>
      <c r="Q60" s="182"/>
      <c r="R60" s="182"/>
      <c r="S60" s="249"/>
      <c r="T60" s="181">
        <v>15</v>
      </c>
      <c r="U60" s="203">
        <v>15</v>
      </c>
      <c r="V60" s="182">
        <v>8</v>
      </c>
      <c r="W60" s="182">
        <v>37</v>
      </c>
      <c r="X60" s="265">
        <v>3</v>
      </c>
      <c r="Y60" s="204"/>
      <c r="Z60" s="203"/>
      <c r="AA60" s="182"/>
      <c r="AB60" s="182"/>
      <c r="AC60" s="250"/>
      <c r="AD60" s="184" t="s">
        <v>27</v>
      </c>
      <c r="AE60" s="132"/>
      <c r="AF60" s="132"/>
      <c r="AG60" s="132"/>
      <c r="AH60" s="109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67" s="35" customFormat="1" ht="12.75">
      <c r="A61" s="59">
        <v>23</v>
      </c>
      <c r="B61" s="91" t="s">
        <v>68</v>
      </c>
      <c r="C61" s="181">
        <f t="shared" si="36"/>
        <v>15</v>
      </c>
      <c r="D61" s="182">
        <f t="shared" si="37"/>
        <v>15</v>
      </c>
      <c r="E61" s="228">
        <f t="shared" si="38"/>
        <v>30</v>
      </c>
      <c r="F61" s="30">
        <f t="shared" si="39"/>
        <v>40</v>
      </c>
      <c r="G61" s="31">
        <f t="shared" si="40"/>
        <v>35</v>
      </c>
      <c r="H61" s="29">
        <f t="shared" si="41"/>
        <v>75</v>
      </c>
      <c r="I61" s="32">
        <f t="shared" si="42"/>
        <v>3</v>
      </c>
      <c r="J61" s="181"/>
      <c r="K61" s="182"/>
      <c r="L61" s="182"/>
      <c r="M61" s="182"/>
      <c r="N61" s="266"/>
      <c r="O61" s="204">
        <v>15</v>
      </c>
      <c r="P61" s="203">
        <v>15</v>
      </c>
      <c r="Q61" s="182">
        <v>10</v>
      </c>
      <c r="R61" s="182">
        <v>35</v>
      </c>
      <c r="S61" s="249">
        <v>3</v>
      </c>
      <c r="T61" s="202"/>
      <c r="U61" s="203"/>
      <c r="V61" s="182"/>
      <c r="W61" s="182"/>
      <c r="X61" s="265"/>
      <c r="Y61" s="204"/>
      <c r="Z61" s="203"/>
      <c r="AA61" s="182"/>
      <c r="AB61" s="182"/>
      <c r="AC61" s="252"/>
      <c r="AD61" s="180" t="s">
        <v>34</v>
      </c>
      <c r="AE61" s="132"/>
      <c r="AF61" s="132"/>
      <c r="AG61" s="132"/>
      <c r="AH61" s="109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</row>
    <row r="62" spans="1:48" s="26" customFormat="1" ht="12.75">
      <c r="A62" s="59">
        <v>24</v>
      </c>
      <c r="B62" s="96" t="s">
        <v>69</v>
      </c>
      <c r="C62" s="181">
        <f t="shared" si="36"/>
        <v>0</v>
      </c>
      <c r="D62" s="182">
        <f t="shared" si="37"/>
        <v>30</v>
      </c>
      <c r="E62" s="228">
        <f t="shared" si="38"/>
        <v>30</v>
      </c>
      <c r="F62" s="30">
        <f t="shared" si="39"/>
        <v>40</v>
      </c>
      <c r="G62" s="31">
        <f t="shared" si="40"/>
        <v>10</v>
      </c>
      <c r="H62" s="29">
        <f t="shared" si="41"/>
        <v>50</v>
      </c>
      <c r="I62" s="32">
        <f t="shared" si="42"/>
        <v>2</v>
      </c>
      <c r="J62" s="181"/>
      <c r="K62" s="182"/>
      <c r="L62" s="182"/>
      <c r="M62" s="182"/>
      <c r="N62" s="266"/>
      <c r="O62" s="204">
        <v>0</v>
      </c>
      <c r="P62" s="203">
        <v>30</v>
      </c>
      <c r="Q62" s="182">
        <v>10</v>
      </c>
      <c r="R62" s="182">
        <v>10</v>
      </c>
      <c r="S62" s="249">
        <v>2</v>
      </c>
      <c r="T62" s="181"/>
      <c r="U62" s="182"/>
      <c r="V62" s="182"/>
      <c r="W62" s="182"/>
      <c r="X62" s="266"/>
      <c r="Y62" s="183"/>
      <c r="Z62" s="182"/>
      <c r="AA62" s="182"/>
      <c r="AB62" s="182"/>
      <c r="AC62" s="251"/>
      <c r="AD62" s="184" t="s">
        <v>34</v>
      </c>
      <c r="AE62" s="132"/>
      <c r="AF62" s="132"/>
      <c r="AG62" s="132"/>
      <c r="AH62" s="109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s="26" customFormat="1" ht="12.75">
      <c r="A63" s="59">
        <v>25</v>
      </c>
      <c r="B63" s="96" t="s">
        <v>70</v>
      </c>
      <c r="C63" s="181">
        <f t="shared" si="36"/>
        <v>0</v>
      </c>
      <c r="D63" s="182">
        <f t="shared" si="37"/>
        <v>30</v>
      </c>
      <c r="E63" s="228">
        <f t="shared" si="38"/>
        <v>30</v>
      </c>
      <c r="F63" s="30">
        <f t="shared" si="39"/>
        <v>40</v>
      </c>
      <c r="G63" s="31">
        <f t="shared" si="40"/>
        <v>10</v>
      </c>
      <c r="H63" s="29">
        <f t="shared" si="41"/>
        <v>50</v>
      </c>
      <c r="I63" s="32">
        <f t="shared" si="42"/>
        <v>2</v>
      </c>
      <c r="J63" s="181"/>
      <c r="K63" s="182"/>
      <c r="L63" s="182"/>
      <c r="M63" s="182"/>
      <c r="N63" s="266"/>
      <c r="O63" s="204">
        <v>0</v>
      </c>
      <c r="P63" s="203">
        <v>30</v>
      </c>
      <c r="Q63" s="182">
        <v>10</v>
      </c>
      <c r="R63" s="182">
        <v>10</v>
      </c>
      <c r="S63" s="249">
        <v>2</v>
      </c>
      <c r="T63" s="181"/>
      <c r="U63" s="182"/>
      <c r="V63" s="182"/>
      <c r="W63" s="182"/>
      <c r="X63" s="266"/>
      <c r="Y63" s="183"/>
      <c r="Z63" s="182"/>
      <c r="AA63" s="182"/>
      <c r="AB63" s="182"/>
      <c r="AC63" s="248"/>
      <c r="AD63" s="180" t="s">
        <v>34</v>
      </c>
      <c r="AE63" s="132"/>
      <c r="AF63" s="132"/>
      <c r="AG63" s="132"/>
      <c r="AH63" s="109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67" s="35" customFormat="1" ht="12.75">
      <c r="A64" s="59">
        <v>26</v>
      </c>
      <c r="B64" s="96" t="s">
        <v>71</v>
      </c>
      <c r="C64" s="181">
        <f t="shared" si="36"/>
        <v>0</v>
      </c>
      <c r="D64" s="182">
        <f t="shared" si="37"/>
        <v>15</v>
      </c>
      <c r="E64" s="228">
        <f t="shared" si="38"/>
        <v>15</v>
      </c>
      <c r="F64" s="30">
        <f t="shared" si="39"/>
        <v>35</v>
      </c>
      <c r="G64" s="31">
        <f t="shared" si="40"/>
        <v>40</v>
      </c>
      <c r="H64" s="29">
        <f t="shared" si="41"/>
        <v>75</v>
      </c>
      <c r="I64" s="32">
        <f t="shared" si="42"/>
        <v>3</v>
      </c>
      <c r="J64" s="181">
        <v>0</v>
      </c>
      <c r="K64" s="182">
        <v>15</v>
      </c>
      <c r="L64" s="182">
        <v>20</v>
      </c>
      <c r="M64" s="182">
        <v>40</v>
      </c>
      <c r="N64" s="266">
        <v>3</v>
      </c>
      <c r="O64" s="183"/>
      <c r="P64" s="182"/>
      <c r="Q64" s="182"/>
      <c r="R64" s="182"/>
      <c r="S64" s="251"/>
      <c r="T64" s="181"/>
      <c r="U64" s="182"/>
      <c r="V64" s="182"/>
      <c r="W64" s="182"/>
      <c r="X64" s="266"/>
      <c r="Y64" s="183"/>
      <c r="Z64" s="182"/>
      <c r="AA64" s="182"/>
      <c r="AB64" s="182"/>
      <c r="AC64" s="248"/>
      <c r="AD64" s="180" t="s">
        <v>25</v>
      </c>
      <c r="AE64" s="132"/>
      <c r="AF64" s="132"/>
      <c r="AG64" s="132"/>
      <c r="AH64" s="109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</row>
    <row r="65" spans="1:48" s="26" customFormat="1" ht="12.75">
      <c r="A65" s="59">
        <v>27</v>
      </c>
      <c r="B65" s="97" t="s">
        <v>72</v>
      </c>
      <c r="C65" s="181">
        <f t="shared" si="36"/>
        <v>0</v>
      </c>
      <c r="D65" s="182">
        <f t="shared" si="37"/>
        <v>15</v>
      </c>
      <c r="E65" s="228">
        <f t="shared" si="38"/>
        <v>15</v>
      </c>
      <c r="F65" s="30">
        <f t="shared" si="39"/>
        <v>30</v>
      </c>
      <c r="G65" s="31">
        <f t="shared" si="40"/>
        <v>45</v>
      </c>
      <c r="H65" s="29">
        <f t="shared" si="41"/>
        <v>75</v>
      </c>
      <c r="I65" s="32">
        <f t="shared" si="42"/>
        <v>3</v>
      </c>
      <c r="J65" s="181"/>
      <c r="K65" s="182"/>
      <c r="L65" s="182"/>
      <c r="M65" s="182"/>
      <c r="N65" s="266"/>
      <c r="O65" s="183"/>
      <c r="P65" s="182"/>
      <c r="Q65" s="182"/>
      <c r="R65" s="182"/>
      <c r="S65" s="251"/>
      <c r="T65" s="181"/>
      <c r="U65" s="182"/>
      <c r="V65" s="182"/>
      <c r="W65" s="182"/>
      <c r="X65" s="266"/>
      <c r="Y65" s="183">
        <v>0</v>
      </c>
      <c r="Z65" s="182">
        <v>15</v>
      </c>
      <c r="AA65" s="182">
        <v>15</v>
      </c>
      <c r="AB65" s="182">
        <v>45</v>
      </c>
      <c r="AC65" s="251">
        <v>3</v>
      </c>
      <c r="AD65" s="184" t="s">
        <v>16</v>
      </c>
      <c r="AE65" s="132"/>
      <c r="AF65" s="132"/>
      <c r="AG65" s="132"/>
      <c r="AH65" s="109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s="26" customFormat="1" ht="13.5" thickBot="1">
      <c r="A66" s="51">
        <v>28</v>
      </c>
      <c r="B66" s="98" t="s">
        <v>54</v>
      </c>
      <c r="C66" s="187">
        <f t="shared" si="36"/>
        <v>30</v>
      </c>
      <c r="D66" s="188">
        <f t="shared" si="37"/>
        <v>60</v>
      </c>
      <c r="E66" s="273">
        <f t="shared" si="38"/>
        <v>90</v>
      </c>
      <c r="F66" s="40">
        <f t="shared" si="39"/>
        <v>130</v>
      </c>
      <c r="G66" s="41">
        <f t="shared" si="40"/>
        <v>120</v>
      </c>
      <c r="H66" s="39">
        <f t="shared" si="41"/>
        <v>250</v>
      </c>
      <c r="I66" s="42">
        <f t="shared" si="42"/>
        <v>10</v>
      </c>
      <c r="J66" s="202"/>
      <c r="K66" s="203"/>
      <c r="L66" s="203"/>
      <c r="M66" s="203"/>
      <c r="N66" s="265"/>
      <c r="O66" s="207">
        <v>15</v>
      </c>
      <c r="P66" s="195">
        <v>30</v>
      </c>
      <c r="Q66" s="203">
        <v>10</v>
      </c>
      <c r="R66" s="203">
        <v>45</v>
      </c>
      <c r="S66" s="252">
        <v>4</v>
      </c>
      <c r="T66" s="194">
        <v>15</v>
      </c>
      <c r="U66" s="195">
        <v>30</v>
      </c>
      <c r="V66" s="203">
        <v>30</v>
      </c>
      <c r="W66" s="203">
        <v>75</v>
      </c>
      <c r="X66" s="264">
        <v>6</v>
      </c>
      <c r="Y66" s="207"/>
      <c r="Z66" s="195"/>
      <c r="AA66" s="203"/>
      <c r="AB66" s="203"/>
      <c r="AC66" s="252"/>
      <c r="AD66" s="223" t="s">
        <v>21</v>
      </c>
      <c r="AE66" s="56"/>
      <c r="AF66" s="56"/>
      <c r="AG66" s="56"/>
      <c r="AH66" s="109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67" s="53" customFormat="1" ht="13.5" thickBot="1">
      <c r="A67" s="154"/>
      <c r="B67" s="167" t="s">
        <v>55</v>
      </c>
      <c r="C67" s="155">
        <f aca="true" t="shared" si="43" ref="C67:I67">SUM(C57:C66)</f>
        <v>120</v>
      </c>
      <c r="D67" s="163">
        <f t="shared" si="43"/>
        <v>210</v>
      </c>
      <c r="E67" s="163">
        <f t="shared" si="43"/>
        <v>330</v>
      </c>
      <c r="F67" s="159">
        <f t="shared" si="43"/>
        <v>488</v>
      </c>
      <c r="G67" s="159">
        <f t="shared" si="43"/>
        <v>437</v>
      </c>
      <c r="H67" s="159">
        <f t="shared" si="43"/>
        <v>925</v>
      </c>
      <c r="I67" s="230">
        <f t="shared" si="43"/>
        <v>37</v>
      </c>
      <c r="J67" s="158">
        <f aca="true" t="shared" si="44" ref="J67:AC67">SUM(J57:J66)</f>
        <v>30</v>
      </c>
      <c r="K67" s="159">
        <f t="shared" si="44"/>
        <v>45</v>
      </c>
      <c r="L67" s="159">
        <f t="shared" si="44"/>
        <v>50</v>
      </c>
      <c r="M67" s="159">
        <f t="shared" si="44"/>
        <v>125</v>
      </c>
      <c r="N67" s="262">
        <f t="shared" si="44"/>
        <v>10</v>
      </c>
      <c r="O67" s="164">
        <f t="shared" si="44"/>
        <v>30</v>
      </c>
      <c r="P67" s="159">
        <f t="shared" si="44"/>
        <v>105</v>
      </c>
      <c r="Q67" s="159">
        <f t="shared" si="44"/>
        <v>40</v>
      </c>
      <c r="R67" s="159">
        <f t="shared" si="44"/>
        <v>100</v>
      </c>
      <c r="S67" s="253">
        <f t="shared" si="44"/>
        <v>11</v>
      </c>
      <c r="T67" s="158">
        <f t="shared" si="44"/>
        <v>30</v>
      </c>
      <c r="U67" s="159">
        <f t="shared" si="44"/>
        <v>45</v>
      </c>
      <c r="V67" s="159">
        <f t="shared" si="44"/>
        <v>38</v>
      </c>
      <c r="W67" s="159">
        <f t="shared" si="44"/>
        <v>112</v>
      </c>
      <c r="X67" s="262">
        <f t="shared" si="44"/>
        <v>9</v>
      </c>
      <c r="Y67" s="164">
        <f t="shared" si="44"/>
        <v>30</v>
      </c>
      <c r="Z67" s="159">
        <f t="shared" si="44"/>
        <v>15</v>
      </c>
      <c r="AA67" s="159">
        <f t="shared" si="44"/>
        <v>30</v>
      </c>
      <c r="AB67" s="159">
        <f t="shared" si="44"/>
        <v>100</v>
      </c>
      <c r="AC67" s="253">
        <f t="shared" si="44"/>
        <v>7</v>
      </c>
      <c r="AD67" s="156"/>
      <c r="AE67" s="23"/>
      <c r="AF67" s="23"/>
      <c r="AG67" s="23"/>
      <c r="AH67" s="109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</row>
    <row r="68" spans="1:70" s="26" customFormat="1" ht="13.5" thickBot="1">
      <c r="A68" s="100" t="s">
        <v>114</v>
      </c>
      <c r="B68" s="54" t="s">
        <v>108</v>
      </c>
      <c r="C68" s="225"/>
      <c r="D68" s="225"/>
      <c r="E68" s="225"/>
      <c r="F68" s="105"/>
      <c r="G68" s="105"/>
      <c r="H68" s="105"/>
      <c r="I68" s="272"/>
      <c r="J68" s="225"/>
      <c r="K68" s="225"/>
      <c r="L68" s="225"/>
      <c r="M68" s="225"/>
      <c r="N68" s="69"/>
      <c r="O68" s="225"/>
      <c r="P68" s="225"/>
      <c r="Q68" s="225"/>
      <c r="R68" s="225"/>
      <c r="S68" s="69"/>
      <c r="T68" s="225"/>
      <c r="U68" s="225"/>
      <c r="V68" s="225"/>
      <c r="W68" s="225"/>
      <c r="X68" s="69"/>
      <c r="Y68" s="225"/>
      <c r="Z68" s="225"/>
      <c r="AA68" s="225"/>
      <c r="AB68" s="225"/>
      <c r="AC68" s="69"/>
      <c r="AD68" s="206"/>
      <c r="AE68" s="22"/>
      <c r="AF68" s="23"/>
      <c r="AG68" s="24"/>
      <c r="AH68" s="109"/>
      <c r="AI68" s="107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9"/>
      <c r="AY68" s="109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</row>
    <row r="69" spans="1:48" s="26" customFormat="1" ht="24">
      <c r="A69" s="57">
        <v>19</v>
      </c>
      <c r="B69" s="91" t="s">
        <v>89</v>
      </c>
      <c r="C69" s="174">
        <f aca="true" t="shared" si="45" ref="C69:C78">J69+O69+T69+Y69</f>
        <v>15</v>
      </c>
      <c r="D69" s="175">
        <f aca="true" t="shared" si="46" ref="D69:D78">K69+P69+U69+Z69</f>
        <v>15</v>
      </c>
      <c r="E69" s="176">
        <f aca="true" t="shared" si="47" ref="E69:E78">C69+D69</f>
        <v>30</v>
      </c>
      <c r="F69" s="16">
        <f aca="true" t="shared" si="48" ref="F69:F78">E69+L69+Q69+V69+AA69</f>
        <v>50</v>
      </c>
      <c r="G69" s="17">
        <f aca="true" t="shared" si="49" ref="G69:G78">M69+R69+W69+AB69</f>
        <v>25</v>
      </c>
      <c r="H69" s="15">
        <f aca="true" t="shared" si="50" ref="H69:H78">F69+G69</f>
        <v>75</v>
      </c>
      <c r="I69" s="268">
        <f aca="true" t="shared" si="51" ref="I69:I78">N69+S69+X69+AC69</f>
        <v>3</v>
      </c>
      <c r="J69" s="179">
        <v>15</v>
      </c>
      <c r="K69" s="178">
        <v>15</v>
      </c>
      <c r="L69" s="178">
        <v>20</v>
      </c>
      <c r="M69" s="178">
        <v>25</v>
      </c>
      <c r="N69" s="20">
        <v>3</v>
      </c>
      <c r="O69" s="177"/>
      <c r="P69" s="178"/>
      <c r="Q69" s="178"/>
      <c r="R69" s="178"/>
      <c r="S69" s="19"/>
      <c r="T69" s="271"/>
      <c r="U69" s="178"/>
      <c r="V69" s="178"/>
      <c r="W69" s="178"/>
      <c r="X69" s="20"/>
      <c r="Y69" s="177"/>
      <c r="Z69" s="178"/>
      <c r="AA69" s="178"/>
      <c r="AB69" s="178"/>
      <c r="AC69" s="19"/>
      <c r="AD69" s="180" t="s">
        <v>25</v>
      </c>
      <c r="AE69" s="132"/>
      <c r="AF69" s="132"/>
      <c r="AG69" s="132"/>
      <c r="AH69" s="109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s="26" customFormat="1" ht="23.25" customHeight="1">
      <c r="A70" s="90">
        <v>20</v>
      </c>
      <c r="B70" s="91" t="s">
        <v>90</v>
      </c>
      <c r="C70" s="181">
        <f t="shared" si="45"/>
        <v>15</v>
      </c>
      <c r="D70" s="182">
        <f t="shared" si="46"/>
        <v>15</v>
      </c>
      <c r="E70" s="228">
        <f t="shared" si="47"/>
        <v>30</v>
      </c>
      <c r="F70" s="30">
        <f t="shared" si="48"/>
        <v>50</v>
      </c>
      <c r="G70" s="31">
        <f t="shared" si="49"/>
        <v>50</v>
      </c>
      <c r="H70" s="29">
        <f t="shared" si="50"/>
        <v>100</v>
      </c>
      <c r="I70" s="266">
        <f t="shared" si="51"/>
        <v>4</v>
      </c>
      <c r="J70" s="181">
        <v>15</v>
      </c>
      <c r="K70" s="182">
        <v>15</v>
      </c>
      <c r="L70" s="182">
        <v>20</v>
      </c>
      <c r="M70" s="182">
        <v>50</v>
      </c>
      <c r="N70" s="32">
        <v>4</v>
      </c>
      <c r="O70" s="207"/>
      <c r="P70" s="195"/>
      <c r="Q70" s="182"/>
      <c r="R70" s="182"/>
      <c r="S70" s="24"/>
      <c r="T70" s="271"/>
      <c r="U70" s="178"/>
      <c r="V70" s="182"/>
      <c r="W70" s="182"/>
      <c r="X70" s="92"/>
      <c r="Y70" s="207"/>
      <c r="Z70" s="195"/>
      <c r="AA70" s="182"/>
      <c r="AB70" s="182"/>
      <c r="AC70" s="24"/>
      <c r="AD70" s="180" t="s">
        <v>25</v>
      </c>
      <c r="AE70" s="132"/>
      <c r="AF70" s="132"/>
      <c r="AG70" s="132"/>
      <c r="AH70" s="109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67" s="35" customFormat="1" ht="36">
      <c r="A71" s="90">
        <v>21</v>
      </c>
      <c r="B71" s="91" t="s">
        <v>91</v>
      </c>
      <c r="C71" s="181">
        <f t="shared" si="45"/>
        <v>15</v>
      </c>
      <c r="D71" s="182">
        <f t="shared" si="46"/>
        <v>15</v>
      </c>
      <c r="E71" s="228">
        <f t="shared" si="47"/>
        <v>30</v>
      </c>
      <c r="F71" s="30">
        <f t="shared" si="48"/>
        <v>55</v>
      </c>
      <c r="G71" s="31">
        <f t="shared" si="49"/>
        <v>20</v>
      </c>
      <c r="H71" s="29">
        <f t="shared" si="50"/>
        <v>75</v>
      </c>
      <c r="I71" s="266">
        <f t="shared" si="51"/>
        <v>3</v>
      </c>
      <c r="J71" s="181"/>
      <c r="K71" s="182"/>
      <c r="L71" s="182"/>
      <c r="M71" s="182"/>
      <c r="N71" s="32"/>
      <c r="O71" s="204">
        <v>15</v>
      </c>
      <c r="P71" s="203">
        <v>15</v>
      </c>
      <c r="Q71" s="182">
        <v>25</v>
      </c>
      <c r="R71" s="182">
        <v>20</v>
      </c>
      <c r="S71" s="80">
        <v>3</v>
      </c>
      <c r="T71" s="181"/>
      <c r="U71" s="182"/>
      <c r="V71" s="182"/>
      <c r="W71" s="182"/>
      <c r="X71" s="64"/>
      <c r="Y71" s="204"/>
      <c r="Z71" s="203"/>
      <c r="AA71" s="182"/>
      <c r="AB71" s="182"/>
      <c r="AC71" s="80"/>
      <c r="AD71" s="184" t="s">
        <v>34</v>
      </c>
      <c r="AE71" s="132"/>
      <c r="AF71" s="132"/>
      <c r="AG71" s="132"/>
      <c r="AH71" s="109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</row>
    <row r="72" spans="1:48" s="26" customFormat="1" ht="27.75" customHeight="1">
      <c r="A72" s="59">
        <v>22</v>
      </c>
      <c r="B72" s="91" t="s">
        <v>92</v>
      </c>
      <c r="C72" s="181">
        <f t="shared" si="45"/>
        <v>0</v>
      </c>
      <c r="D72" s="182">
        <f t="shared" si="46"/>
        <v>15</v>
      </c>
      <c r="E72" s="228">
        <f t="shared" si="47"/>
        <v>15</v>
      </c>
      <c r="F72" s="30">
        <f t="shared" si="48"/>
        <v>45</v>
      </c>
      <c r="G72" s="31">
        <f t="shared" si="49"/>
        <v>30</v>
      </c>
      <c r="H72" s="29">
        <f t="shared" si="50"/>
        <v>75</v>
      </c>
      <c r="I72" s="266">
        <f t="shared" si="51"/>
        <v>3</v>
      </c>
      <c r="J72" s="181">
        <v>0</v>
      </c>
      <c r="K72" s="182">
        <v>15</v>
      </c>
      <c r="L72" s="182">
        <v>30</v>
      </c>
      <c r="M72" s="182">
        <v>30</v>
      </c>
      <c r="N72" s="32">
        <v>3</v>
      </c>
      <c r="O72" s="204"/>
      <c r="P72" s="203"/>
      <c r="Q72" s="182"/>
      <c r="R72" s="182"/>
      <c r="S72" s="80"/>
      <c r="T72" s="181"/>
      <c r="U72" s="203"/>
      <c r="V72" s="182"/>
      <c r="W72" s="182"/>
      <c r="X72" s="64"/>
      <c r="Y72" s="204"/>
      <c r="Z72" s="203"/>
      <c r="AA72" s="182"/>
      <c r="AB72" s="182"/>
      <c r="AC72" s="81"/>
      <c r="AD72" s="184" t="s">
        <v>25</v>
      </c>
      <c r="AE72" s="132"/>
      <c r="AF72" s="132"/>
      <c r="AG72" s="132"/>
      <c r="AH72" s="109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67" s="35" customFormat="1" ht="36">
      <c r="A73" s="59">
        <v>23</v>
      </c>
      <c r="B73" s="91" t="s">
        <v>93</v>
      </c>
      <c r="C73" s="181">
        <f t="shared" si="45"/>
        <v>15</v>
      </c>
      <c r="D73" s="182">
        <f t="shared" si="46"/>
        <v>15</v>
      </c>
      <c r="E73" s="228">
        <f t="shared" si="47"/>
        <v>30</v>
      </c>
      <c r="F73" s="30">
        <f t="shared" si="48"/>
        <v>45</v>
      </c>
      <c r="G73" s="31">
        <f t="shared" si="49"/>
        <v>30</v>
      </c>
      <c r="H73" s="29">
        <f t="shared" si="50"/>
        <v>75</v>
      </c>
      <c r="I73" s="266">
        <f t="shared" si="51"/>
        <v>3</v>
      </c>
      <c r="J73" s="181"/>
      <c r="K73" s="182"/>
      <c r="L73" s="182"/>
      <c r="M73" s="182"/>
      <c r="N73" s="32"/>
      <c r="O73" s="204"/>
      <c r="P73" s="203"/>
      <c r="Q73" s="182"/>
      <c r="R73" s="182"/>
      <c r="S73" s="80"/>
      <c r="T73" s="202">
        <v>15</v>
      </c>
      <c r="U73" s="203">
        <v>15</v>
      </c>
      <c r="V73" s="182">
        <v>15</v>
      </c>
      <c r="W73" s="182">
        <v>30</v>
      </c>
      <c r="X73" s="64">
        <v>3</v>
      </c>
      <c r="Y73" s="204"/>
      <c r="Z73" s="203"/>
      <c r="AA73" s="182"/>
      <c r="AB73" s="182"/>
      <c r="AC73" s="24"/>
      <c r="AD73" s="180" t="s">
        <v>27</v>
      </c>
      <c r="AE73" s="132"/>
      <c r="AF73" s="132"/>
      <c r="AG73" s="132"/>
      <c r="AH73" s="109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</row>
    <row r="74" spans="1:67" s="35" customFormat="1" ht="36">
      <c r="A74" s="59">
        <v>24</v>
      </c>
      <c r="B74" s="96" t="s">
        <v>94</v>
      </c>
      <c r="C74" s="181">
        <f t="shared" si="45"/>
        <v>15</v>
      </c>
      <c r="D74" s="182">
        <f t="shared" si="46"/>
        <v>15</v>
      </c>
      <c r="E74" s="228">
        <f t="shared" si="47"/>
        <v>30</v>
      </c>
      <c r="F74" s="30">
        <f t="shared" si="48"/>
        <v>60</v>
      </c>
      <c r="G74" s="31">
        <f t="shared" si="49"/>
        <v>40</v>
      </c>
      <c r="H74" s="29">
        <f t="shared" si="50"/>
        <v>100</v>
      </c>
      <c r="I74" s="266">
        <f t="shared" si="51"/>
        <v>4</v>
      </c>
      <c r="J74" s="181"/>
      <c r="K74" s="182"/>
      <c r="L74" s="182"/>
      <c r="M74" s="182"/>
      <c r="N74" s="32"/>
      <c r="O74" s="204"/>
      <c r="P74" s="203"/>
      <c r="Q74" s="182"/>
      <c r="R74" s="182"/>
      <c r="S74" s="80"/>
      <c r="T74" s="181"/>
      <c r="U74" s="182"/>
      <c r="V74" s="182"/>
      <c r="W74" s="182"/>
      <c r="X74" s="32"/>
      <c r="Y74" s="183">
        <v>15</v>
      </c>
      <c r="Z74" s="182">
        <v>15</v>
      </c>
      <c r="AA74" s="182">
        <v>30</v>
      </c>
      <c r="AB74" s="182">
        <v>40</v>
      </c>
      <c r="AC74" s="33">
        <v>4</v>
      </c>
      <c r="AD74" s="184" t="s">
        <v>16</v>
      </c>
      <c r="AE74" s="132"/>
      <c r="AF74" s="132"/>
      <c r="AG74" s="132"/>
      <c r="AH74" s="109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</row>
    <row r="75" spans="1:48" s="26" customFormat="1" ht="12.75">
      <c r="A75" s="59">
        <v>25</v>
      </c>
      <c r="B75" s="96" t="s">
        <v>95</v>
      </c>
      <c r="C75" s="181">
        <f t="shared" si="45"/>
        <v>0</v>
      </c>
      <c r="D75" s="182">
        <f t="shared" si="46"/>
        <v>30</v>
      </c>
      <c r="E75" s="228">
        <f t="shared" si="47"/>
        <v>30</v>
      </c>
      <c r="F75" s="30">
        <f t="shared" si="48"/>
        <v>40</v>
      </c>
      <c r="G75" s="31">
        <f t="shared" si="49"/>
        <v>10</v>
      </c>
      <c r="H75" s="29">
        <f t="shared" si="50"/>
        <v>50</v>
      </c>
      <c r="I75" s="266">
        <f t="shared" si="51"/>
        <v>2</v>
      </c>
      <c r="J75" s="181"/>
      <c r="K75" s="182"/>
      <c r="L75" s="182"/>
      <c r="M75" s="182"/>
      <c r="N75" s="32"/>
      <c r="O75" s="204">
        <v>0</v>
      </c>
      <c r="P75" s="203">
        <v>30</v>
      </c>
      <c r="Q75" s="182">
        <v>10</v>
      </c>
      <c r="R75" s="182">
        <v>10</v>
      </c>
      <c r="S75" s="80">
        <v>2</v>
      </c>
      <c r="T75" s="181"/>
      <c r="U75" s="182"/>
      <c r="V75" s="182"/>
      <c r="W75" s="182"/>
      <c r="X75" s="32"/>
      <c r="Y75" s="183"/>
      <c r="Z75" s="182"/>
      <c r="AA75" s="182"/>
      <c r="AB75" s="182"/>
      <c r="AC75" s="19"/>
      <c r="AD75" s="180" t="s">
        <v>34</v>
      </c>
      <c r="AE75" s="132"/>
      <c r="AF75" s="132"/>
      <c r="AG75" s="132"/>
      <c r="AH75" s="109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s="26" customFormat="1" ht="12.75">
      <c r="A76" s="59">
        <v>26</v>
      </c>
      <c r="B76" s="96" t="s">
        <v>107</v>
      </c>
      <c r="C76" s="181">
        <f t="shared" si="45"/>
        <v>15</v>
      </c>
      <c r="D76" s="182">
        <f t="shared" si="46"/>
        <v>0</v>
      </c>
      <c r="E76" s="228">
        <f t="shared" si="47"/>
        <v>15</v>
      </c>
      <c r="F76" s="30">
        <f t="shared" si="48"/>
        <v>45</v>
      </c>
      <c r="G76" s="31">
        <f t="shared" si="49"/>
        <v>30</v>
      </c>
      <c r="H76" s="29">
        <f t="shared" si="50"/>
        <v>75</v>
      </c>
      <c r="I76" s="266">
        <f t="shared" si="51"/>
        <v>3</v>
      </c>
      <c r="J76" s="181"/>
      <c r="K76" s="182"/>
      <c r="L76" s="182"/>
      <c r="M76" s="182"/>
      <c r="N76" s="32"/>
      <c r="O76" s="183"/>
      <c r="P76" s="182"/>
      <c r="Q76" s="182"/>
      <c r="R76" s="182"/>
      <c r="S76" s="33"/>
      <c r="T76" s="181"/>
      <c r="U76" s="182"/>
      <c r="V76" s="182"/>
      <c r="W76" s="182"/>
      <c r="X76" s="32"/>
      <c r="Y76" s="183">
        <v>15</v>
      </c>
      <c r="Z76" s="182">
        <v>0</v>
      </c>
      <c r="AA76" s="182">
        <v>30</v>
      </c>
      <c r="AB76" s="182">
        <v>30</v>
      </c>
      <c r="AC76" s="19">
        <v>3</v>
      </c>
      <c r="AD76" s="180" t="s">
        <v>16</v>
      </c>
      <c r="AE76" s="132"/>
      <c r="AF76" s="132"/>
      <c r="AG76" s="132"/>
      <c r="AH76" s="109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s="26" customFormat="1" ht="36.75" thickBot="1">
      <c r="A77" s="59">
        <v>27</v>
      </c>
      <c r="B77" s="97" t="s">
        <v>96</v>
      </c>
      <c r="C77" s="187">
        <f t="shared" si="45"/>
        <v>15</v>
      </c>
      <c r="D77" s="188">
        <f t="shared" si="46"/>
        <v>15</v>
      </c>
      <c r="E77" s="273">
        <f t="shared" si="47"/>
        <v>30</v>
      </c>
      <c r="F77" s="40">
        <f t="shared" si="48"/>
        <v>35</v>
      </c>
      <c r="G77" s="41">
        <f t="shared" si="49"/>
        <v>15</v>
      </c>
      <c r="H77" s="39">
        <f t="shared" si="50"/>
        <v>50</v>
      </c>
      <c r="I77" s="282">
        <f t="shared" si="51"/>
        <v>2</v>
      </c>
      <c r="J77" s="181"/>
      <c r="K77" s="182"/>
      <c r="L77" s="182"/>
      <c r="M77" s="182"/>
      <c r="N77" s="32"/>
      <c r="O77" s="183">
        <v>15</v>
      </c>
      <c r="P77" s="182">
        <v>15</v>
      </c>
      <c r="Q77" s="182">
        <v>5</v>
      </c>
      <c r="R77" s="182">
        <v>15</v>
      </c>
      <c r="S77" s="33">
        <v>2</v>
      </c>
      <c r="T77" s="181"/>
      <c r="U77" s="182"/>
      <c r="V77" s="182"/>
      <c r="W77" s="182"/>
      <c r="X77" s="32"/>
      <c r="Y77" s="183"/>
      <c r="Z77" s="182"/>
      <c r="AA77" s="182"/>
      <c r="AB77" s="182"/>
      <c r="AC77" s="33"/>
      <c r="AD77" s="184" t="s">
        <v>34</v>
      </c>
      <c r="AE77" s="132"/>
      <c r="AF77" s="132"/>
      <c r="AG77" s="132"/>
      <c r="AH77" s="109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67" s="103" customFormat="1" ht="13.5" thickBot="1">
      <c r="A78" s="51">
        <v>28</v>
      </c>
      <c r="B78" s="98" t="s">
        <v>54</v>
      </c>
      <c r="C78" s="212">
        <f t="shared" si="45"/>
        <v>30</v>
      </c>
      <c r="D78" s="213">
        <f t="shared" si="46"/>
        <v>60</v>
      </c>
      <c r="E78" s="214">
        <f t="shared" si="47"/>
        <v>90</v>
      </c>
      <c r="F78" s="143">
        <f t="shared" si="48"/>
        <v>130</v>
      </c>
      <c r="G78" s="144">
        <f t="shared" si="49"/>
        <v>120</v>
      </c>
      <c r="H78" s="101">
        <f t="shared" si="50"/>
        <v>250</v>
      </c>
      <c r="I78" s="283">
        <f t="shared" si="51"/>
        <v>10</v>
      </c>
      <c r="J78" s="202"/>
      <c r="K78" s="203"/>
      <c r="L78" s="203"/>
      <c r="M78" s="203"/>
      <c r="N78" s="64"/>
      <c r="O78" s="207">
        <v>15</v>
      </c>
      <c r="P78" s="195">
        <v>30</v>
      </c>
      <c r="Q78" s="203">
        <v>10</v>
      </c>
      <c r="R78" s="203">
        <v>45</v>
      </c>
      <c r="S78" s="24">
        <v>4</v>
      </c>
      <c r="T78" s="194">
        <v>15</v>
      </c>
      <c r="U78" s="195">
        <v>30</v>
      </c>
      <c r="V78" s="203">
        <v>30</v>
      </c>
      <c r="W78" s="203">
        <v>75</v>
      </c>
      <c r="X78" s="92">
        <v>6</v>
      </c>
      <c r="Y78" s="207"/>
      <c r="Z78" s="195"/>
      <c r="AA78" s="203"/>
      <c r="AB78" s="203"/>
      <c r="AC78" s="24"/>
      <c r="AD78" s="223" t="s">
        <v>21</v>
      </c>
      <c r="AE78" s="56"/>
      <c r="AF78" s="56"/>
      <c r="AG78" s="56"/>
      <c r="AH78" s="109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</row>
    <row r="79" spans="1:67" s="53" customFormat="1" ht="13.5" thickBot="1">
      <c r="A79" s="156"/>
      <c r="B79" s="162" t="s">
        <v>73</v>
      </c>
      <c r="C79" s="155">
        <f aca="true" t="shared" si="52" ref="C79:AB79">SUM(C69:C78)</f>
        <v>135</v>
      </c>
      <c r="D79" s="163">
        <f t="shared" si="52"/>
        <v>195</v>
      </c>
      <c r="E79" s="163">
        <f t="shared" si="52"/>
        <v>330</v>
      </c>
      <c r="F79" s="159">
        <f t="shared" si="52"/>
        <v>555</v>
      </c>
      <c r="G79" s="159">
        <f t="shared" si="52"/>
        <v>370</v>
      </c>
      <c r="H79" s="159">
        <f t="shared" si="52"/>
        <v>925</v>
      </c>
      <c r="I79" s="253">
        <f t="shared" si="52"/>
        <v>37</v>
      </c>
      <c r="J79" s="155">
        <f t="shared" si="52"/>
        <v>30</v>
      </c>
      <c r="K79" s="163">
        <f t="shared" si="52"/>
        <v>45</v>
      </c>
      <c r="L79" s="163">
        <f t="shared" si="52"/>
        <v>70</v>
      </c>
      <c r="M79" s="163">
        <f t="shared" si="52"/>
        <v>105</v>
      </c>
      <c r="N79" s="166">
        <f t="shared" si="52"/>
        <v>10</v>
      </c>
      <c r="O79" s="172">
        <f t="shared" si="52"/>
        <v>45</v>
      </c>
      <c r="P79" s="163">
        <f t="shared" si="52"/>
        <v>90</v>
      </c>
      <c r="Q79" s="163">
        <f t="shared" si="52"/>
        <v>50</v>
      </c>
      <c r="R79" s="163">
        <f t="shared" si="52"/>
        <v>90</v>
      </c>
      <c r="S79" s="165">
        <f t="shared" si="52"/>
        <v>11</v>
      </c>
      <c r="T79" s="155">
        <f t="shared" si="52"/>
        <v>30</v>
      </c>
      <c r="U79" s="163">
        <f t="shared" si="52"/>
        <v>45</v>
      </c>
      <c r="V79" s="163">
        <f t="shared" si="52"/>
        <v>45</v>
      </c>
      <c r="W79" s="163">
        <f t="shared" si="52"/>
        <v>105</v>
      </c>
      <c r="X79" s="166">
        <f t="shared" si="52"/>
        <v>9</v>
      </c>
      <c r="Y79" s="172">
        <f t="shared" si="52"/>
        <v>30</v>
      </c>
      <c r="Z79" s="163">
        <f t="shared" si="52"/>
        <v>15</v>
      </c>
      <c r="AA79" s="163">
        <f t="shared" si="52"/>
        <v>60</v>
      </c>
      <c r="AB79" s="163">
        <f t="shared" si="52"/>
        <v>70</v>
      </c>
      <c r="AC79" s="165">
        <v>7</v>
      </c>
      <c r="AD79" s="156"/>
      <c r="AE79" s="23"/>
      <c r="AF79" s="23"/>
      <c r="AG79" s="23"/>
      <c r="AH79" s="109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</row>
    <row r="80" spans="1:70" s="26" customFormat="1" ht="13.5" thickBot="1">
      <c r="A80" s="44" t="s">
        <v>13</v>
      </c>
      <c r="B80" s="54" t="s">
        <v>106</v>
      </c>
      <c r="C80" s="209"/>
      <c r="D80" s="209"/>
      <c r="E80" s="209"/>
      <c r="F80" s="89"/>
      <c r="G80" s="89"/>
      <c r="H80" s="89"/>
      <c r="I80" s="284"/>
      <c r="J80" s="209"/>
      <c r="K80" s="209"/>
      <c r="L80" s="211"/>
      <c r="M80" s="209"/>
      <c r="N80" s="50"/>
      <c r="O80" s="211"/>
      <c r="P80" s="209"/>
      <c r="Q80" s="209"/>
      <c r="R80" s="211"/>
      <c r="S80" s="50"/>
      <c r="T80" s="209"/>
      <c r="U80" s="211"/>
      <c r="V80" s="209"/>
      <c r="W80" s="209"/>
      <c r="X80" s="50"/>
      <c r="Y80" s="209"/>
      <c r="Z80" s="209"/>
      <c r="AA80" s="210"/>
      <c r="AB80" s="210"/>
      <c r="AC80" s="275"/>
      <c r="AD80" s="276"/>
      <c r="AE80" s="52"/>
      <c r="AF80" s="23"/>
      <c r="AG80" s="24"/>
      <c r="AH80" s="109"/>
      <c r="AI80" s="107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9"/>
      <c r="AY80" s="109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</row>
    <row r="81" spans="1:48" s="26" customFormat="1" ht="12.75">
      <c r="A81" s="57">
        <v>19</v>
      </c>
      <c r="B81" s="127" t="s">
        <v>97</v>
      </c>
      <c r="C81" s="174">
        <f aca="true" t="shared" si="53" ref="C81:C90">J81+O81+T81+Y81</f>
        <v>15</v>
      </c>
      <c r="D81" s="175">
        <f aca="true" t="shared" si="54" ref="D81:D90">K81+P81+U81+Z81</f>
        <v>0</v>
      </c>
      <c r="E81" s="176">
        <f aca="true" t="shared" si="55" ref="E81:E90">C81+D81</f>
        <v>15</v>
      </c>
      <c r="F81" s="16">
        <f aca="true" t="shared" si="56" ref="F81:F90">E81+L81+Q81+V81+AA81</f>
        <v>25</v>
      </c>
      <c r="G81" s="17">
        <f aca="true" t="shared" si="57" ref="G81:G90">M81+R81+W81+AB81</f>
        <v>25</v>
      </c>
      <c r="H81" s="15">
        <f aca="true" t="shared" si="58" ref="H81:H90">F81+G81</f>
        <v>50</v>
      </c>
      <c r="I81" s="18">
        <f aca="true" t="shared" si="59" ref="I81:I90">N81+S81+X81+AC81</f>
        <v>2</v>
      </c>
      <c r="J81" s="179">
        <v>15</v>
      </c>
      <c r="K81" s="178">
        <v>0</v>
      </c>
      <c r="L81" s="178">
        <v>10</v>
      </c>
      <c r="M81" s="178">
        <v>25</v>
      </c>
      <c r="N81" s="20">
        <v>2</v>
      </c>
      <c r="O81" s="177"/>
      <c r="P81" s="178"/>
      <c r="Q81" s="178"/>
      <c r="R81" s="178"/>
      <c r="S81" s="19"/>
      <c r="T81" s="271"/>
      <c r="U81" s="178"/>
      <c r="V81" s="178"/>
      <c r="W81" s="178"/>
      <c r="X81" s="20"/>
      <c r="Y81" s="177"/>
      <c r="Z81" s="178"/>
      <c r="AA81" s="178"/>
      <c r="AB81" s="178"/>
      <c r="AC81" s="248"/>
      <c r="AD81" s="180" t="s">
        <v>25</v>
      </c>
      <c r="AE81" s="132"/>
      <c r="AF81" s="132"/>
      <c r="AG81" s="132"/>
      <c r="AH81" s="109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s="26" customFormat="1" ht="12.75" customHeight="1">
      <c r="A82" s="90">
        <v>20</v>
      </c>
      <c r="B82" s="125" t="s">
        <v>98</v>
      </c>
      <c r="C82" s="181">
        <f t="shared" si="53"/>
        <v>15</v>
      </c>
      <c r="D82" s="182">
        <f t="shared" si="54"/>
        <v>15</v>
      </c>
      <c r="E82" s="228">
        <f t="shared" si="55"/>
        <v>30</v>
      </c>
      <c r="F82" s="30">
        <f t="shared" si="56"/>
        <v>50</v>
      </c>
      <c r="G82" s="31">
        <f t="shared" si="57"/>
        <v>50</v>
      </c>
      <c r="H82" s="29">
        <f t="shared" si="58"/>
        <v>100</v>
      </c>
      <c r="I82" s="32">
        <f t="shared" si="59"/>
        <v>4</v>
      </c>
      <c r="J82" s="181">
        <v>15</v>
      </c>
      <c r="K82" s="182">
        <v>15</v>
      </c>
      <c r="L82" s="182">
        <v>20</v>
      </c>
      <c r="M82" s="182">
        <v>50</v>
      </c>
      <c r="N82" s="32">
        <v>4</v>
      </c>
      <c r="O82" s="207"/>
      <c r="P82" s="195"/>
      <c r="Q82" s="182"/>
      <c r="R82" s="182"/>
      <c r="S82" s="24"/>
      <c r="T82" s="271"/>
      <c r="U82" s="178"/>
      <c r="V82" s="182"/>
      <c r="W82" s="182"/>
      <c r="X82" s="92"/>
      <c r="Y82" s="207"/>
      <c r="Z82" s="195"/>
      <c r="AA82" s="182"/>
      <c r="AB82" s="182"/>
      <c r="AC82" s="252"/>
      <c r="AD82" s="180" t="s">
        <v>25</v>
      </c>
      <c r="AE82" s="132"/>
      <c r="AF82" s="132"/>
      <c r="AG82" s="132"/>
      <c r="AH82" s="109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s="26" customFormat="1" ht="12.75">
      <c r="A83" s="90">
        <v>21</v>
      </c>
      <c r="B83" s="125" t="s">
        <v>99</v>
      </c>
      <c r="C83" s="181">
        <f t="shared" si="53"/>
        <v>15</v>
      </c>
      <c r="D83" s="182">
        <f t="shared" si="54"/>
        <v>15</v>
      </c>
      <c r="E83" s="228">
        <f t="shared" si="55"/>
        <v>30</v>
      </c>
      <c r="F83" s="30">
        <f t="shared" si="56"/>
        <v>50</v>
      </c>
      <c r="G83" s="31">
        <f t="shared" si="57"/>
        <v>50</v>
      </c>
      <c r="H83" s="29">
        <f t="shared" si="58"/>
        <v>100</v>
      </c>
      <c r="I83" s="32">
        <f t="shared" si="59"/>
        <v>4</v>
      </c>
      <c r="J83" s="181">
        <v>15</v>
      </c>
      <c r="K83" s="182">
        <v>15</v>
      </c>
      <c r="L83" s="182">
        <v>20</v>
      </c>
      <c r="M83" s="182">
        <v>50</v>
      </c>
      <c r="N83" s="32">
        <v>4</v>
      </c>
      <c r="O83" s="204"/>
      <c r="P83" s="203"/>
      <c r="Q83" s="182"/>
      <c r="R83" s="182"/>
      <c r="S83" s="80"/>
      <c r="T83" s="181"/>
      <c r="U83" s="182"/>
      <c r="V83" s="182"/>
      <c r="W83" s="182"/>
      <c r="X83" s="64"/>
      <c r="Y83" s="204"/>
      <c r="Z83" s="203"/>
      <c r="AA83" s="182"/>
      <c r="AB83" s="182"/>
      <c r="AC83" s="249"/>
      <c r="AD83" s="184" t="s">
        <v>25</v>
      </c>
      <c r="AE83" s="132"/>
      <c r="AF83" s="132"/>
      <c r="AG83" s="132"/>
      <c r="AH83" s="109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s="26" customFormat="1" ht="12.75">
      <c r="A84" s="59">
        <v>22</v>
      </c>
      <c r="B84" s="125" t="s">
        <v>100</v>
      </c>
      <c r="C84" s="181">
        <f t="shared" si="53"/>
        <v>15</v>
      </c>
      <c r="D84" s="182">
        <f t="shared" si="54"/>
        <v>15</v>
      </c>
      <c r="E84" s="228">
        <f t="shared" si="55"/>
        <v>30</v>
      </c>
      <c r="F84" s="30">
        <f t="shared" si="56"/>
        <v>45</v>
      </c>
      <c r="G84" s="31">
        <f t="shared" si="57"/>
        <v>30</v>
      </c>
      <c r="H84" s="29">
        <f t="shared" si="58"/>
        <v>75</v>
      </c>
      <c r="I84" s="32">
        <f t="shared" si="59"/>
        <v>3</v>
      </c>
      <c r="J84" s="181"/>
      <c r="K84" s="182"/>
      <c r="L84" s="182"/>
      <c r="M84" s="182"/>
      <c r="N84" s="32"/>
      <c r="O84" s="204">
        <v>15</v>
      </c>
      <c r="P84" s="203">
        <v>15</v>
      </c>
      <c r="Q84" s="182">
        <v>15</v>
      </c>
      <c r="R84" s="182">
        <v>30</v>
      </c>
      <c r="S84" s="80">
        <v>3</v>
      </c>
      <c r="T84" s="181"/>
      <c r="U84" s="203"/>
      <c r="V84" s="182"/>
      <c r="W84" s="182"/>
      <c r="X84" s="64"/>
      <c r="Y84" s="204"/>
      <c r="Z84" s="203"/>
      <c r="AA84" s="182"/>
      <c r="AB84" s="182"/>
      <c r="AC84" s="250"/>
      <c r="AD84" s="184" t="s">
        <v>34</v>
      </c>
      <c r="AE84" s="132"/>
      <c r="AF84" s="132"/>
      <c r="AG84" s="132"/>
      <c r="AH84" s="109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s="26" customFormat="1" ht="12.75">
      <c r="A85" s="59">
        <v>23</v>
      </c>
      <c r="B85" s="125" t="s">
        <v>101</v>
      </c>
      <c r="C85" s="181">
        <f t="shared" si="53"/>
        <v>15</v>
      </c>
      <c r="D85" s="182">
        <f t="shared" si="54"/>
        <v>15</v>
      </c>
      <c r="E85" s="228">
        <f t="shared" si="55"/>
        <v>30</v>
      </c>
      <c r="F85" s="30">
        <f t="shared" si="56"/>
        <v>40</v>
      </c>
      <c r="G85" s="31">
        <f t="shared" si="57"/>
        <v>10</v>
      </c>
      <c r="H85" s="29">
        <f t="shared" si="58"/>
        <v>50</v>
      </c>
      <c r="I85" s="32">
        <f t="shared" si="59"/>
        <v>2</v>
      </c>
      <c r="J85" s="181"/>
      <c r="K85" s="182"/>
      <c r="L85" s="182"/>
      <c r="M85" s="182"/>
      <c r="N85" s="32"/>
      <c r="O85" s="204">
        <v>15</v>
      </c>
      <c r="P85" s="203">
        <v>15</v>
      </c>
      <c r="Q85" s="182">
        <v>10</v>
      </c>
      <c r="R85" s="182">
        <v>10</v>
      </c>
      <c r="S85" s="80">
        <v>2</v>
      </c>
      <c r="T85" s="202"/>
      <c r="U85" s="203"/>
      <c r="V85" s="182"/>
      <c r="W85" s="182"/>
      <c r="X85" s="64"/>
      <c r="Y85" s="204"/>
      <c r="Z85" s="203"/>
      <c r="AA85" s="182"/>
      <c r="AB85" s="182"/>
      <c r="AC85" s="252"/>
      <c r="AD85" s="180" t="s">
        <v>34</v>
      </c>
      <c r="AE85" s="132"/>
      <c r="AF85" s="132"/>
      <c r="AG85" s="132"/>
      <c r="AH85" s="109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s="26" customFormat="1" ht="12.75">
      <c r="A86" s="59">
        <v>24</v>
      </c>
      <c r="B86" s="125" t="s">
        <v>102</v>
      </c>
      <c r="C86" s="181">
        <f t="shared" si="53"/>
        <v>15</v>
      </c>
      <c r="D86" s="182">
        <f t="shared" si="54"/>
        <v>15</v>
      </c>
      <c r="E86" s="228">
        <f t="shared" si="55"/>
        <v>30</v>
      </c>
      <c r="F86" s="30">
        <f t="shared" si="56"/>
        <v>35</v>
      </c>
      <c r="G86" s="31">
        <f t="shared" si="57"/>
        <v>15</v>
      </c>
      <c r="H86" s="29">
        <f t="shared" si="58"/>
        <v>50</v>
      </c>
      <c r="I86" s="32">
        <f t="shared" si="59"/>
        <v>2</v>
      </c>
      <c r="J86" s="181"/>
      <c r="K86" s="182"/>
      <c r="L86" s="182"/>
      <c r="M86" s="182"/>
      <c r="N86" s="32"/>
      <c r="O86" s="204">
        <v>15</v>
      </c>
      <c r="P86" s="203">
        <v>15</v>
      </c>
      <c r="Q86" s="182">
        <v>5</v>
      </c>
      <c r="R86" s="182">
        <v>15</v>
      </c>
      <c r="S86" s="80">
        <v>2</v>
      </c>
      <c r="T86" s="181"/>
      <c r="U86" s="182"/>
      <c r="V86" s="182"/>
      <c r="W86" s="182"/>
      <c r="X86" s="32"/>
      <c r="Y86" s="183"/>
      <c r="Z86" s="182"/>
      <c r="AA86" s="182"/>
      <c r="AB86" s="182"/>
      <c r="AC86" s="251"/>
      <c r="AD86" s="184" t="s">
        <v>34</v>
      </c>
      <c r="AE86" s="132"/>
      <c r="AF86" s="132"/>
      <c r="AG86" s="132"/>
      <c r="AH86" s="109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s="26" customFormat="1" ht="12.75">
      <c r="A87" s="59">
        <v>25</v>
      </c>
      <c r="B87" s="125" t="s">
        <v>103</v>
      </c>
      <c r="C87" s="181">
        <f t="shared" si="53"/>
        <v>15</v>
      </c>
      <c r="D87" s="182">
        <f t="shared" si="54"/>
        <v>15</v>
      </c>
      <c r="E87" s="228">
        <f t="shared" si="55"/>
        <v>30</v>
      </c>
      <c r="F87" s="30">
        <f t="shared" si="56"/>
        <v>45</v>
      </c>
      <c r="G87" s="31">
        <f t="shared" si="57"/>
        <v>30</v>
      </c>
      <c r="H87" s="29">
        <f t="shared" si="58"/>
        <v>75</v>
      </c>
      <c r="I87" s="32">
        <f t="shared" si="59"/>
        <v>3</v>
      </c>
      <c r="J87" s="181"/>
      <c r="K87" s="182"/>
      <c r="L87" s="182"/>
      <c r="M87" s="182"/>
      <c r="N87" s="32"/>
      <c r="O87" s="204"/>
      <c r="P87" s="203"/>
      <c r="Q87" s="182"/>
      <c r="R87" s="182"/>
      <c r="S87" s="80"/>
      <c r="T87" s="181">
        <v>15</v>
      </c>
      <c r="U87" s="182">
        <v>15</v>
      </c>
      <c r="V87" s="182">
        <v>15</v>
      </c>
      <c r="W87" s="182">
        <v>30</v>
      </c>
      <c r="X87" s="32">
        <v>3</v>
      </c>
      <c r="Y87" s="183"/>
      <c r="Z87" s="182"/>
      <c r="AA87" s="182"/>
      <c r="AB87" s="182"/>
      <c r="AC87" s="248"/>
      <c r="AD87" s="180" t="s">
        <v>27</v>
      </c>
      <c r="AE87" s="132"/>
      <c r="AF87" s="132"/>
      <c r="AG87" s="132"/>
      <c r="AH87" s="109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s="26" customFormat="1" ht="12.75">
      <c r="A88" s="59">
        <v>26</v>
      </c>
      <c r="B88" s="125" t="s">
        <v>104</v>
      </c>
      <c r="C88" s="181">
        <f t="shared" si="53"/>
        <v>15</v>
      </c>
      <c r="D88" s="182">
        <f t="shared" si="54"/>
        <v>15</v>
      </c>
      <c r="E88" s="228">
        <f t="shared" si="55"/>
        <v>30</v>
      </c>
      <c r="F88" s="30">
        <f t="shared" si="56"/>
        <v>50</v>
      </c>
      <c r="G88" s="31">
        <f t="shared" si="57"/>
        <v>50</v>
      </c>
      <c r="H88" s="29">
        <f t="shared" si="58"/>
        <v>100</v>
      </c>
      <c r="I88" s="32">
        <f t="shared" si="59"/>
        <v>4</v>
      </c>
      <c r="J88" s="181"/>
      <c r="K88" s="182"/>
      <c r="L88" s="182"/>
      <c r="M88" s="182"/>
      <c r="N88" s="32"/>
      <c r="O88" s="183"/>
      <c r="P88" s="182"/>
      <c r="Q88" s="182"/>
      <c r="R88" s="182"/>
      <c r="S88" s="33"/>
      <c r="T88" s="181"/>
      <c r="U88" s="182"/>
      <c r="V88" s="182"/>
      <c r="W88" s="182"/>
      <c r="X88" s="32"/>
      <c r="Y88" s="183">
        <v>15</v>
      </c>
      <c r="Z88" s="182">
        <v>15</v>
      </c>
      <c r="AA88" s="182">
        <v>20</v>
      </c>
      <c r="AB88" s="182">
        <v>50</v>
      </c>
      <c r="AC88" s="248">
        <v>4</v>
      </c>
      <c r="AD88" s="180" t="s">
        <v>16</v>
      </c>
      <c r="AE88" s="132"/>
      <c r="AF88" s="132"/>
      <c r="AG88" s="132"/>
      <c r="AH88" s="109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s="26" customFormat="1" ht="12.75">
      <c r="A89" s="59">
        <v>27</v>
      </c>
      <c r="B89" s="125" t="s">
        <v>105</v>
      </c>
      <c r="C89" s="181">
        <f t="shared" si="53"/>
        <v>15</v>
      </c>
      <c r="D89" s="182">
        <f t="shared" si="54"/>
        <v>15</v>
      </c>
      <c r="E89" s="228">
        <f t="shared" si="55"/>
        <v>30</v>
      </c>
      <c r="F89" s="30">
        <f t="shared" si="56"/>
        <v>35</v>
      </c>
      <c r="G89" s="31">
        <f t="shared" si="57"/>
        <v>40</v>
      </c>
      <c r="H89" s="29">
        <f t="shared" si="58"/>
        <v>75</v>
      </c>
      <c r="I89" s="32">
        <f t="shared" si="59"/>
        <v>3</v>
      </c>
      <c r="J89" s="181"/>
      <c r="K89" s="182"/>
      <c r="L89" s="182"/>
      <c r="M89" s="182"/>
      <c r="N89" s="32"/>
      <c r="O89" s="183"/>
      <c r="P89" s="182"/>
      <c r="Q89" s="182"/>
      <c r="R89" s="182"/>
      <c r="S89" s="33"/>
      <c r="T89" s="181"/>
      <c r="U89" s="182"/>
      <c r="V89" s="182"/>
      <c r="W89" s="182"/>
      <c r="X89" s="32"/>
      <c r="Y89" s="183">
        <v>15</v>
      </c>
      <c r="Z89" s="182">
        <v>15</v>
      </c>
      <c r="AA89" s="182">
        <v>5</v>
      </c>
      <c r="AB89" s="182">
        <v>40</v>
      </c>
      <c r="AC89" s="251">
        <v>3</v>
      </c>
      <c r="AD89" s="184" t="s">
        <v>16</v>
      </c>
      <c r="AE89" s="132"/>
      <c r="AF89" s="132"/>
      <c r="AG89" s="132"/>
      <c r="AH89" s="109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s="26" customFormat="1" ht="13.5" thickBot="1">
      <c r="A90" s="51">
        <v>28</v>
      </c>
      <c r="B90" s="126" t="s">
        <v>54</v>
      </c>
      <c r="C90" s="187">
        <f t="shared" si="53"/>
        <v>30</v>
      </c>
      <c r="D90" s="188">
        <f t="shared" si="54"/>
        <v>60</v>
      </c>
      <c r="E90" s="273">
        <f t="shared" si="55"/>
        <v>90</v>
      </c>
      <c r="F90" s="40">
        <f t="shared" si="56"/>
        <v>130</v>
      </c>
      <c r="G90" s="41">
        <f t="shared" si="57"/>
        <v>120</v>
      </c>
      <c r="H90" s="39">
        <f t="shared" si="58"/>
        <v>250</v>
      </c>
      <c r="I90" s="42">
        <f t="shared" si="59"/>
        <v>10</v>
      </c>
      <c r="J90" s="202"/>
      <c r="K90" s="203"/>
      <c r="L90" s="203"/>
      <c r="M90" s="203"/>
      <c r="N90" s="64"/>
      <c r="O90" s="207">
        <v>15</v>
      </c>
      <c r="P90" s="195">
        <v>30</v>
      </c>
      <c r="Q90" s="203">
        <v>10</v>
      </c>
      <c r="R90" s="203">
        <v>45</v>
      </c>
      <c r="S90" s="24">
        <v>4</v>
      </c>
      <c r="T90" s="194">
        <v>15</v>
      </c>
      <c r="U90" s="195">
        <v>30</v>
      </c>
      <c r="V90" s="203">
        <v>30</v>
      </c>
      <c r="W90" s="203">
        <v>75</v>
      </c>
      <c r="X90" s="92">
        <v>6</v>
      </c>
      <c r="Y90" s="207"/>
      <c r="Z90" s="195"/>
      <c r="AA90" s="203"/>
      <c r="AB90" s="203"/>
      <c r="AC90" s="252"/>
      <c r="AD90" s="223" t="s">
        <v>21</v>
      </c>
      <c r="AE90" s="56"/>
      <c r="AF90" s="56"/>
      <c r="AG90" s="56"/>
      <c r="AH90" s="109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67" s="53" customFormat="1" ht="13.5" thickBot="1">
      <c r="A91" s="156"/>
      <c r="B91" s="167" t="s">
        <v>73</v>
      </c>
      <c r="C91" s="155">
        <f aca="true" t="shared" si="60" ref="C91:AC91">SUM(C81:C90)</f>
        <v>165</v>
      </c>
      <c r="D91" s="163">
        <f t="shared" si="60"/>
        <v>180</v>
      </c>
      <c r="E91" s="168">
        <f t="shared" si="60"/>
        <v>345</v>
      </c>
      <c r="F91" s="155">
        <f t="shared" si="60"/>
        <v>505</v>
      </c>
      <c r="G91" s="163">
        <f t="shared" si="60"/>
        <v>420</v>
      </c>
      <c r="H91" s="163">
        <f t="shared" si="60"/>
        <v>925</v>
      </c>
      <c r="I91" s="166">
        <f t="shared" si="60"/>
        <v>37</v>
      </c>
      <c r="J91" s="155">
        <f t="shared" si="60"/>
        <v>45</v>
      </c>
      <c r="K91" s="163">
        <f t="shared" si="60"/>
        <v>30</v>
      </c>
      <c r="L91" s="163">
        <f t="shared" si="60"/>
        <v>50</v>
      </c>
      <c r="M91" s="163">
        <f t="shared" si="60"/>
        <v>125</v>
      </c>
      <c r="N91" s="166">
        <f t="shared" si="60"/>
        <v>10</v>
      </c>
      <c r="O91" s="172">
        <f t="shared" si="60"/>
        <v>60</v>
      </c>
      <c r="P91" s="163">
        <f t="shared" si="60"/>
        <v>75</v>
      </c>
      <c r="Q91" s="163">
        <f t="shared" si="60"/>
        <v>40</v>
      </c>
      <c r="R91" s="163">
        <f t="shared" si="60"/>
        <v>100</v>
      </c>
      <c r="S91" s="165">
        <f t="shared" si="60"/>
        <v>11</v>
      </c>
      <c r="T91" s="155">
        <f t="shared" si="60"/>
        <v>30</v>
      </c>
      <c r="U91" s="163">
        <f t="shared" si="60"/>
        <v>45</v>
      </c>
      <c r="V91" s="163">
        <f t="shared" si="60"/>
        <v>45</v>
      </c>
      <c r="W91" s="163">
        <f t="shared" si="60"/>
        <v>105</v>
      </c>
      <c r="X91" s="166">
        <f t="shared" si="60"/>
        <v>9</v>
      </c>
      <c r="Y91" s="172">
        <f t="shared" si="60"/>
        <v>30</v>
      </c>
      <c r="Z91" s="163">
        <f t="shared" si="60"/>
        <v>30</v>
      </c>
      <c r="AA91" s="163">
        <f t="shared" si="60"/>
        <v>25</v>
      </c>
      <c r="AB91" s="163">
        <f t="shared" si="60"/>
        <v>90</v>
      </c>
      <c r="AC91" s="254">
        <f t="shared" si="60"/>
        <v>7</v>
      </c>
      <c r="AD91" s="156"/>
      <c r="AE91" s="23"/>
      <c r="AF91" s="23"/>
      <c r="AG91" s="23"/>
      <c r="AH91" s="109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</row>
    <row r="92" spans="1:67" s="53" customFormat="1" ht="13.5" thickBot="1">
      <c r="A92" s="65"/>
      <c r="B92" s="237" t="s">
        <v>124</v>
      </c>
      <c r="C92" s="226"/>
      <c r="D92" s="226"/>
      <c r="E92" s="226"/>
      <c r="F92" s="93"/>
      <c r="G92" s="23"/>
      <c r="H92" s="23"/>
      <c r="I92" s="24"/>
      <c r="J92" s="226"/>
      <c r="K92" s="226"/>
      <c r="L92" s="226"/>
      <c r="M92" s="226"/>
      <c r="N92" s="24"/>
      <c r="O92" s="226"/>
      <c r="P92" s="226"/>
      <c r="Q92" s="226"/>
      <c r="R92" s="226"/>
      <c r="S92" s="24"/>
      <c r="T92" s="226"/>
      <c r="U92" s="226"/>
      <c r="V92" s="226"/>
      <c r="W92" s="226"/>
      <c r="X92" s="24"/>
      <c r="Y92" s="226"/>
      <c r="Z92" s="226"/>
      <c r="AA92" s="226"/>
      <c r="AB92" s="226"/>
      <c r="AC92" s="252"/>
      <c r="AD92" s="234"/>
      <c r="AE92" s="23"/>
      <c r="AF92" s="23"/>
      <c r="AG92" s="23"/>
      <c r="AH92" s="109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</row>
    <row r="93" spans="1:67" s="53" customFormat="1" ht="13.5" thickBot="1">
      <c r="A93" s="65">
        <v>29</v>
      </c>
      <c r="B93" s="54" t="s">
        <v>125</v>
      </c>
      <c r="C93" s="238">
        <f>J93+O93+T93+Y93</f>
        <v>0</v>
      </c>
      <c r="D93" s="239">
        <f>K93+P93+U93+Z93</f>
        <v>48</v>
      </c>
      <c r="E93" s="240">
        <f>C93+D93</f>
        <v>48</v>
      </c>
      <c r="F93" s="47">
        <f>E93+L93+Q93+V93+AA93</f>
        <v>56</v>
      </c>
      <c r="G93" s="48">
        <f>M93+R93+W93+AB93</f>
        <v>44</v>
      </c>
      <c r="H93" s="46">
        <f>F93+G93</f>
        <v>100</v>
      </c>
      <c r="I93" s="133">
        <f>N93+S93+X93+AC93</f>
        <v>4</v>
      </c>
      <c r="J93" s="238">
        <v>0</v>
      </c>
      <c r="K93" s="239">
        <v>48</v>
      </c>
      <c r="L93" s="239">
        <v>8</v>
      </c>
      <c r="M93" s="239">
        <v>44</v>
      </c>
      <c r="N93" s="49">
        <v>4</v>
      </c>
      <c r="O93" s="241"/>
      <c r="P93" s="239"/>
      <c r="Q93" s="239"/>
      <c r="R93" s="239"/>
      <c r="S93" s="133"/>
      <c r="T93" s="238"/>
      <c r="U93" s="239"/>
      <c r="V93" s="239"/>
      <c r="W93" s="239"/>
      <c r="X93" s="49"/>
      <c r="Y93" s="241"/>
      <c r="Z93" s="239"/>
      <c r="AA93" s="239"/>
      <c r="AB93" s="239"/>
      <c r="AC93" s="255"/>
      <c r="AD93" s="242" t="s">
        <v>25</v>
      </c>
      <c r="AE93" s="23"/>
      <c r="AF93" s="23"/>
      <c r="AG93" s="23"/>
      <c r="AH93" s="109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</row>
    <row r="94" spans="1:67" s="53" customFormat="1" ht="24">
      <c r="A94" s="13"/>
      <c r="B94" s="277" t="s">
        <v>126</v>
      </c>
      <c r="C94" s="215"/>
      <c r="D94" s="175"/>
      <c r="E94" s="176"/>
      <c r="F94" s="16"/>
      <c r="G94" s="17"/>
      <c r="H94" s="15"/>
      <c r="I94" s="18"/>
      <c r="J94" s="174"/>
      <c r="K94" s="175"/>
      <c r="L94" s="175"/>
      <c r="M94" s="175"/>
      <c r="N94" s="18"/>
      <c r="O94" s="215"/>
      <c r="P94" s="175"/>
      <c r="Q94" s="175"/>
      <c r="R94" s="175"/>
      <c r="S94" s="130"/>
      <c r="T94" s="174"/>
      <c r="U94" s="175"/>
      <c r="V94" s="175"/>
      <c r="W94" s="175"/>
      <c r="X94" s="18"/>
      <c r="Y94" s="215"/>
      <c r="Z94" s="175"/>
      <c r="AA94" s="175"/>
      <c r="AB94" s="175"/>
      <c r="AC94" s="256"/>
      <c r="AD94" s="235"/>
      <c r="AE94" s="23"/>
      <c r="AF94" s="23"/>
      <c r="AG94" s="23"/>
      <c r="AH94" s="109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</row>
    <row r="95" spans="1:67" s="53" customFormat="1" ht="36.75" thickBot="1">
      <c r="A95" s="171">
        <v>30</v>
      </c>
      <c r="B95" s="278" t="s">
        <v>127</v>
      </c>
      <c r="C95" s="196">
        <f>J95+O95+T95+Y95</f>
        <v>30</v>
      </c>
      <c r="D95" s="196">
        <f>K95+P95+U95+Z95</f>
        <v>0</v>
      </c>
      <c r="E95" s="279">
        <f>SUM(C95:D95)</f>
        <v>30</v>
      </c>
      <c r="F95" s="38">
        <f>E95+L95+Q95+V95+AA95</f>
        <v>30</v>
      </c>
      <c r="G95" s="67">
        <f>M95+R95+W95+AB95</f>
        <v>20</v>
      </c>
      <c r="H95" s="67">
        <f>SUM(F95:G95)</f>
        <v>50</v>
      </c>
      <c r="I95" s="43">
        <f>N95+S95+X95+AC95</f>
        <v>2</v>
      </c>
      <c r="J95" s="187"/>
      <c r="K95" s="188"/>
      <c r="L95" s="188"/>
      <c r="M95" s="188"/>
      <c r="N95" s="42"/>
      <c r="O95" s="196"/>
      <c r="P95" s="188"/>
      <c r="Q95" s="188"/>
      <c r="R95" s="188"/>
      <c r="S95" s="246"/>
      <c r="T95" s="187"/>
      <c r="U95" s="188"/>
      <c r="V95" s="188"/>
      <c r="W95" s="188"/>
      <c r="X95" s="42"/>
      <c r="Y95" s="196">
        <v>30</v>
      </c>
      <c r="Z95" s="188"/>
      <c r="AA95" s="188">
        <v>0</v>
      </c>
      <c r="AB95" s="188">
        <v>20</v>
      </c>
      <c r="AC95" s="257">
        <v>2</v>
      </c>
      <c r="AD95" s="236"/>
      <c r="AE95" s="23"/>
      <c r="AF95" s="23"/>
      <c r="AG95" s="23"/>
      <c r="AH95" s="109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</row>
    <row r="96" spans="1:67" s="53" customFormat="1" ht="13.5" thickBot="1">
      <c r="A96" s="154"/>
      <c r="B96" s="173" t="s">
        <v>128</v>
      </c>
      <c r="C96" s="280">
        <f>J96+O96+T96+Y96</f>
        <v>30</v>
      </c>
      <c r="D96" s="280">
        <f>K96+P96+U96+Z96</f>
        <v>0</v>
      </c>
      <c r="E96" s="281">
        <f>SUM(C96:D96)</f>
        <v>30</v>
      </c>
      <c r="F96" s="155">
        <f>E96+L96+Q96+V96+AA96</f>
        <v>30</v>
      </c>
      <c r="G96" s="172">
        <f>M96+R96+W96+AB96</f>
        <v>20</v>
      </c>
      <c r="H96" s="172">
        <f>SUM(F96:G96)</f>
        <v>50</v>
      </c>
      <c r="I96" s="244">
        <f>N96+S96+X96+AC96</f>
        <v>2</v>
      </c>
      <c r="J96" s="189"/>
      <c r="K96" s="208"/>
      <c r="L96" s="208"/>
      <c r="M96" s="208"/>
      <c r="N96" s="166"/>
      <c r="O96" s="217"/>
      <c r="P96" s="208"/>
      <c r="Q96" s="208"/>
      <c r="R96" s="208"/>
      <c r="S96" s="165"/>
      <c r="T96" s="189"/>
      <c r="U96" s="208"/>
      <c r="V96" s="208"/>
      <c r="W96" s="208"/>
      <c r="X96" s="166"/>
      <c r="Y96" s="155">
        <f>SUM(Y95)</f>
        <v>30</v>
      </c>
      <c r="Z96" s="172">
        <f>SUM(Z95)</f>
        <v>0</v>
      </c>
      <c r="AA96" s="172">
        <f>SUM(AA95)</f>
        <v>0</v>
      </c>
      <c r="AB96" s="172">
        <f>SUM(AB95)</f>
        <v>20</v>
      </c>
      <c r="AC96" s="258">
        <f>SUM(AC95)</f>
        <v>2</v>
      </c>
      <c r="AD96" s="198"/>
      <c r="AE96" s="23"/>
      <c r="AF96" s="23"/>
      <c r="AG96" s="23"/>
      <c r="AH96" s="109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</row>
    <row r="97" spans="1:67" s="53" customFormat="1" ht="13.5" thickBot="1">
      <c r="A97" s="76"/>
      <c r="B97" s="86" t="s">
        <v>74</v>
      </c>
      <c r="C97" s="44"/>
      <c r="D97" s="88"/>
      <c r="E97" s="88"/>
      <c r="F97" s="89"/>
      <c r="G97" s="89"/>
      <c r="H97" s="88"/>
      <c r="I97" s="243"/>
      <c r="J97" s="23"/>
      <c r="K97" s="23"/>
      <c r="L97" s="23"/>
      <c r="M97" s="23"/>
      <c r="N97" s="24"/>
      <c r="O97" s="227"/>
      <c r="P97" s="23"/>
      <c r="Q97" s="23"/>
      <c r="R97" s="23"/>
      <c r="S97" s="24"/>
      <c r="T97" s="23"/>
      <c r="U97" s="23"/>
      <c r="V97" s="23"/>
      <c r="W97" s="23"/>
      <c r="X97" s="24"/>
      <c r="Y97" s="23"/>
      <c r="Z97" s="23"/>
      <c r="AA97" s="23"/>
      <c r="AB97" s="23"/>
      <c r="AC97" s="252"/>
      <c r="AD97" s="65"/>
      <c r="AE97" s="23"/>
      <c r="AF97" s="23"/>
      <c r="AG97" s="23"/>
      <c r="AH97" s="109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</row>
    <row r="98" spans="1:48" s="26" customFormat="1" ht="24.75" thickBot="1">
      <c r="A98" s="65"/>
      <c r="B98" s="153" t="s">
        <v>123</v>
      </c>
      <c r="C98" s="45">
        <f>C18+C30+C43+C93+C96</f>
        <v>480</v>
      </c>
      <c r="D98" s="46">
        <f aca="true" t="shared" si="61" ref="D98:I98">D18+D30+D43+D93+D96</f>
        <v>573</v>
      </c>
      <c r="E98" s="104">
        <f t="shared" si="61"/>
        <v>1053</v>
      </c>
      <c r="F98" s="45">
        <f t="shared" si="61"/>
        <v>1620</v>
      </c>
      <c r="G98" s="46">
        <f t="shared" si="61"/>
        <v>1430</v>
      </c>
      <c r="H98" s="46">
        <f t="shared" si="61"/>
        <v>3050</v>
      </c>
      <c r="I98" s="49">
        <f t="shared" si="61"/>
        <v>122</v>
      </c>
      <c r="J98" s="45">
        <f aca="true" t="shared" si="62" ref="J98:X98">J18+J30+J43+J93</f>
        <v>105</v>
      </c>
      <c r="K98" s="46">
        <f t="shared" si="62"/>
        <v>198</v>
      </c>
      <c r="L98" s="46">
        <f t="shared" si="62"/>
        <v>113</v>
      </c>
      <c r="M98" s="46">
        <f t="shared" si="62"/>
        <v>334</v>
      </c>
      <c r="N98" s="49">
        <f t="shared" si="62"/>
        <v>30</v>
      </c>
      <c r="O98" s="45">
        <f t="shared" si="62"/>
        <v>105</v>
      </c>
      <c r="P98" s="46">
        <f t="shared" si="62"/>
        <v>150</v>
      </c>
      <c r="Q98" s="46">
        <f t="shared" si="62"/>
        <v>170</v>
      </c>
      <c r="R98" s="46">
        <f t="shared" si="62"/>
        <v>325</v>
      </c>
      <c r="S98" s="49">
        <f t="shared" si="62"/>
        <v>30</v>
      </c>
      <c r="T98" s="45">
        <f t="shared" si="62"/>
        <v>105</v>
      </c>
      <c r="U98" s="46">
        <f t="shared" si="62"/>
        <v>165</v>
      </c>
      <c r="V98" s="46">
        <f t="shared" si="62"/>
        <v>140</v>
      </c>
      <c r="W98" s="46">
        <f t="shared" si="62"/>
        <v>340</v>
      </c>
      <c r="X98" s="49">
        <f t="shared" si="62"/>
        <v>30</v>
      </c>
      <c r="Y98" s="45">
        <f>Y18+Y30+Y43+Y93+Y96</f>
        <v>165</v>
      </c>
      <c r="Z98" s="46">
        <f>Z18+Z30+Z43+Z93+Z96</f>
        <v>60</v>
      </c>
      <c r="AA98" s="46">
        <f>AA18+AA30+AA43+AA93+AA96</f>
        <v>144</v>
      </c>
      <c r="AB98" s="46">
        <f>AB18+AB30+AB43+AB93+AB96</f>
        <v>431</v>
      </c>
      <c r="AC98" s="259">
        <f>AC18+AC30+AC43+AC93+AC96</f>
        <v>32</v>
      </c>
      <c r="AD98" s="68"/>
      <c r="AE98" s="23"/>
      <c r="AF98" s="23"/>
      <c r="AG98" s="23"/>
      <c r="AH98" s="109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 s="26" customFormat="1" ht="13.5" thickBot="1">
      <c r="A99" s="65"/>
      <c r="B99" s="54" t="s">
        <v>75</v>
      </c>
      <c r="C99" s="45">
        <f>C18+C30+C55+C93+C96</f>
        <v>450</v>
      </c>
      <c r="D99" s="46">
        <f aca="true" t="shared" si="63" ref="D99:I99">D18+D30+D55+D93+D96</f>
        <v>603</v>
      </c>
      <c r="E99" s="104">
        <f t="shared" si="63"/>
        <v>1053</v>
      </c>
      <c r="F99" s="45">
        <f t="shared" si="63"/>
        <v>1592</v>
      </c>
      <c r="G99" s="46">
        <f t="shared" si="63"/>
        <v>1458</v>
      </c>
      <c r="H99" s="46">
        <f t="shared" si="63"/>
        <v>3050</v>
      </c>
      <c r="I99" s="49">
        <f t="shared" si="63"/>
        <v>122</v>
      </c>
      <c r="J99" s="45">
        <f aca="true" t="shared" si="64" ref="J99:X99">J18+J30+J55+J93</f>
        <v>105</v>
      </c>
      <c r="K99" s="46">
        <f t="shared" si="64"/>
        <v>198</v>
      </c>
      <c r="L99" s="46">
        <f t="shared" si="64"/>
        <v>108</v>
      </c>
      <c r="M99" s="46">
        <f t="shared" si="64"/>
        <v>339</v>
      </c>
      <c r="N99" s="49">
        <f t="shared" si="64"/>
        <v>30</v>
      </c>
      <c r="O99" s="45">
        <f t="shared" si="64"/>
        <v>75</v>
      </c>
      <c r="P99" s="46">
        <f t="shared" si="64"/>
        <v>180</v>
      </c>
      <c r="Q99" s="46">
        <f t="shared" si="64"/>
        <v>147</v>
      </c>
      <c r="R99" s="46">
        <f t="shared" si="64"/>
        <v>348</v>
      </c>
      <c r="S99" s="49">
        <f t="shared" si="64"/>
        <v>30</v>
      </c>
      <c r="T99" s="45">
        <f t="shared" si="64"/>
        <v>105</v>
      </c>
      <c r="U99" s="46">
        <f t="shared" si="64"/>
        <v>165</v>
      </c>
      <c r="V99" s="46">
        <f t="shared" si="64"/>
        <v>145</v>
      </c>
      <c r="W99" s="46">
        <f t="shared" si="64"/>
        <v>335</v>
      </c>
      <c r="X99" s="49">
        <f t="shared" si="64"/>
        <v>30</v>
      </c>
      <c r="Y99" s="45">
        <f>Y18+Y30+Y55+Y93+Y96</f>
        <v>165</v>
      </c>
      <c r="Z99" s="46">
        <f>Z18+Z30+Z55+Z93+Z96</f>
        <v>60</v>
      </c>
      <c r="AA99" s="46">
        <f>AA18+AA30+AA55+AA93+AA96</f>
        <v>139</v>
      </c>
      <c r="AB99" s="46">
        <f>AB18+AB30+AB55+AB93+AB96</f>
        <v>436</v>
      </c>
      <c r="AC99" s="259">
        <f>AC18+AC30+AC55+AC93+AC96</f>
        <v>32</v>
      </c>
      <c r="AD99" s="102"/>
      <c r="AE99" s="23"/>
      <c r="AF99" s="23"/>
      <c r="AG99" s="23"/>
      <c r="AH99" s="109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s="26" customFormat="1" ht="13.5" thickBot="1">
      <c r="A100" s="65"/>
      <c r="B100" s="54" t="s">
        <v>76</v>
      </c>
      <c r="C100" s="45">
        <f>C18+C30+C67+C93+C96</f>
        <v>450</v>
      </c>
      <c r="D100" s="46">
        <f aca="true" t="shared" si="65" ref="D100:I100">D18+D30+D67+D93+D96</f>
        <v>603</v>
      </c>
      <c r="E100" s="104">
        <f t="shared" si="65"/>
        <v>1053</v>
      </c>
      <c r="F100" s="45">
        <f t="shared" si="65"/>
        <v>1608</v>
      </c>
      <c r="G100" s="46">
        <f t="shared" si="65"/>
        <v>1442</v>
      </c>
      <c r="H100" s="46">
        <f t="shared" si="65"/>
        <v>3050</v>
      </c>
      <c r="I100" s="49">
        <f t="shared" si="65"/>
        <v>122</v>
      </c>
      <c r="J100" s="45">
        <f aca="true" t="shared" si="66" ref="J100:X100">J18+J30+J67+J93</f>
        <v>105</v>
      </c>
      <c r="K100" s="46">
        <f t="shared" si="66"/>
        <v>198</v>
      </c>
      <c r="L100" s="46">
        <f t="shared" si="66"/>
        <v>108</v>
      </c>
      <c r="M100" s="46">
        <f t="shared" si="66"/>
        <v>339</v>
      </c>
      <c r="N100" s="49">
        <f t="shared" si="66"/>
        <v>30</v>
      </c>
      <c r="O100" s="45">
        <f t="shared" si="66"/>
        <v>90</v>
      </c>
      <c r="P100" s="46">
        <f t="shared" si="66"/>
        <v>180</v>
      </c>
      <c r="Q100" s="46">
        <f t="shared" si="66"/>
        <v>160</v>
      </c>
      <c r="R100" s="46">
        <f t="shared" si="66"/>
        <v>320</v>
      </c>
      <c r="S100" s="49">
        <f t="shared" si="66"/>
        <v>30</v>
      </c>
      <c r="T100" s="45">
        <f t="shared" si="66"/>
        <v>105</v>
      </c>
      <c r="U100" s="46">
        <f t="shared" si="66"/>
        <v>165</v>
      </c>
      <c r="V100" s="46">
        <f t="shared" si="66"/>
        <v>138</v>
      </c>
      <c r="W100" s="46">
        <f t="shared" si="66"/>
        <v>342</v>
      </c>
      <c r="X100" s="49">
        <f t="shared" si="66"/>
        <v>30</v>
      </c>
      <c r="Y100" s="45">
        <f>Y18+Y30+Y67+Y93+Y96</f>
        <v>150</v>
      </c>
      <c r="Z100" s="46">
        <f>Z18+Z30+Z67+Z93+Z96</f>
        <v>60</v>
      </c>
      <c r="AA100" s="46">
        <f>AA18+AA30+AA67+AA93+AA96</f>
        <v>149</v>
      </c>
      <c r="AB100" s="46">
        <f>AB18+AB30+AB67+AB93+AB96</f>
        <v>441</v>
      </c>
      <c r="AC100" s="259">
        <f>AC18+AC30+AC67+AC93+AC96</f>
        <v>32</v>
      </c>
      <c r="AD100" s="102"/>
      <c r="AE100" s="23"/>
      <c r="AF100" s="23"/>
      <c r="AG100" s="23"/>
      <c r="AH100" s="109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s="26" customFormat="1" ht="24.75" thickBot="1">
      <c r="A101" s="51"/>
      <c r="B101" s="145" t="s">
        <v>109</v>
      </c>
      <c r="C101" s="45">
        <f>C18+C30+C79+C93+C96</f>
        <v>465</v>
      </c>
      <c r="D101" s="46">
        <f aca="true" t="shared" si="67" ref="D101:I101">D18+D30+D79+D93+D96</f>
        <v>588</v>
      </c>
      <c r="E101" s="104">
        <f t="shared" si="67"/>
        <v>1053</v>
      </c>
      <c r="F101" s="45">
        <f t="shared" si="67"/>
        <v>1675</v>
      </c>
      <c r="G101" s="46">
        <f t="shared" si="67"/>
        <v>1375</v>
      </c>
      <c r="H101" s="46">
        <f t="shared" si="67"/>
        <v>3050</v>
      </c>
      <c r="I101" s="49">
        <f t="shared" si="67"/>
        <v>122</v>
      </c>
      <c r="J101" s="45">
        <f aca="true" t="shared" si="68" ref="J101:X101">J18+J30+J79+J93</f>
        <v>105</v>
      </c>
      <c r="K101" s="46">
        <f t="shared" si="68"/>
        <v>198</v>
      </c>
      <c r="L101" s="46">
        <f t="shared" si="68"/>
        <v>128</v>
      </c>
      <c r="M101" s="46">
        <f t="shared" si="68"/>
        <v>319</v>
      </c>
      <c r="N101" s="49">
        <f t="shared" si="68"/>
        <v>30</v>
      </c>
      <c r="O101" s="45">
        <f t="shared" si="68"/>
        <v>105</v>
      </c>
      <c r="P101" s="46">
        <f t="shared" si="68"/>
        <v>165</v>
      </c>
      <c r="Q101" s="46">
        <f t="shared" si="68"/>
        <v>170</v>
      </c>
      <c r="R101" s="46">
        <f t="shared" si="68"/>
        <v>310</v>
      </c>
      <c r="S101" s="49">
        <f t="shared" si="68"/>
        <v>30</v>
      </c>
      <c r="T101" s="45">
        <f t="shared" si="68"/>
        <v>105</v>
      </c>
      <c r="U101" s="46">
        <f t="shared" si="68"/>
        <v>165</v>
      </c>
      <c r="V101" s="46">
        <f t="shared" si="68"/>
        <v>145</v>
      </c>
      <c r="W101" s="46">
        <f t="shared" si="68"/>
        <v>335</v>
      </c>
      <c r="X101" s="49">
        <f t="shared" si="68"/>
        <v>30</v>
      </c>
      <c r="Y101" s="45">
        <f>Y18+Y30+Y79+Y93+Y96</f>
        <v>150</v>
      </c>
      <c r="Z101" s="46">
        <f>Z18+Z30+Z79+Z93+Z96</f>
        <v>60</v>
      </c>
      <c r="AA101" s="46">
        <f>AA18+AA30+AA79+AA93+AA96</f>
        <v>179</v>
      </c>
      <c r="AB101" s="46">
        <f>AB18+AB30+AB79+AB93+AB96</f>
        <v>411</v>
      </c>
      <c r="AC101" s="259">
        <f>AC18+AC30+AC79+AC93+AC96</f>
        <v>32</v>
      </c>
      <c r="AD101" s="68"/>
      <c r="AE101" s="23"/>
      <c r="AF101" s="23"/>
      <c r="AG101" s="23"/>
      <c r="AH101" s="109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:48" s="26" customFormat="1" ht="24.75" thickBot="1">
      <c r="A102" s="51"/>
      <c r="B102" s="145" t="s">
        <v>110</v>
      </c>
      <c r="C102" s="45">
        <f>C18+C30+C91+C93+C96</f>
        <v>495</v>
      </c>
      <c r="D102" s="46">
        <f aca="true" t="shared" si="69" ref="D102:I102">D18+D30+D91+D93+D96</f>
        <v>573</v>
      </c>
      <c r="E102" s="104">
        <f t="shared" si="69"/>
        <v>1068</v>
      </c>
      <c r="F102" s="45">
        <f t="shared" si="69"/>
        <v>1625</v>
      </c>
      <c r="G102" s="46">
        <f t="shared" si="69"/>
        <v>1425</v>
      </c>
      <c r="H102" s="46">
        <f t="shared" si="69"/>
        <v>3050</v>
      </c>
      <c r="I102" s="49">
        <f t="shared" si="69"/>
        <v>122</v>
      </c>
      <c r="J102" s="45">
        <f aca="true" t="shared" si="70" ref="J102:X102">J18+J30+J91+J93</f>
        <v>120</v>
      </c>
      <c r="K102" s="46">
        <f t="shared" si="70"/>
        <v>183</v>
      </c>
      <c r="L102" s="46">
        <f t="shared" si="70"/>
        <v>108</v>
      </c>
      <c r="M102" s="46">
        <f t="shared" si="70"/>
        <v>339</v>
      </c>
      <c r="N102" s="49">
        <f t="shared" si="70"/>
        <v>30</v>
      </c>
      <c r="O102" s="45">
        <f t="shared" si="70"/>
        <v>120</v>
      </c>
      <c r="P102" s="46">
        <f t="shared" si="70"/>
        <v>150</v>
      </c>
      <c r="Q102" s="46">
        <f t="shared" si="70"/>
        <v>160</v>
      </c>
      <c r="R102" s="46">
        <f t="shared" si="70"/>
        <v>320</v>
      </c>
      <c r="S102" s="49">
        <f t="shared" si="70"/>
        <v>30</v>
      </c>
      <c r="T102" s="45">
        <f t="shared" si="70"/>
        <v>105</v>
      </c>
      <c r="U102" s="46">
        <f t="shared" si="70"/>
        <v>165</v>
      </c>
      <c r="V102" s="46">
        <f t="shared" si="70"/>
        <v>145</v>
      </c>
      <c r="W102" s="46">
        <f t="shared" si="70"/>
        <v>335</v>
      </c>
      <c r="X102" s="49">
        <f t="shared" si="70"/>
        <v>30</v>
      </c>
      <c r="Y102" s="45">
        <f>Y18+Y30+Y91+Y93+Y96</f>
        <v>150</v>
      </c>
      <c r="Z102" s="46">
        <f>Z18+Z30+Z91+Z93+Z96</f>
        <v>75</v>
      </c>
      <c r="AA102" s="46">
        <f>AA18+AA30+AA91+AA93+AA96</f>
        <v>144</v>
      </c>
      <c r="AB102" s="46">
        <f>AB18+AB30+AB91+AB93+AB96</f>
        <v>431</v>
      </c>
      <c r="AC102" s="259">
        <f>AC18+AC30+AC91+AC93+AC96</f>
        <v>32</v>
      </c>
      <c r="AD102" s="68"/>
      <c r="AE102" s="23"/>
      <c r="AF102" s="23"/>
      <c r="AG102" s="23"/>
      <c r="AH102" s="109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 s="110" customFormat="1" ht="13.5" thickBot="1">
      <c r="A103" s="23"/>
      <c r="B103" s="56"/>
      <c r="C103" s="23"/>
      <c r="D103" s="23"/>
      <c r="E103" s="23"/>
      <c r="F103" s="106"/>
      <c r="G103" s="106"/>
      <c r="H103" s="23"/>
      <c r="I103" s="24"/>
      <c r="J103" s="23"/>
      <c r="K103" s="23"/>
      <c r="L103" s="23"/>
      <c r="M103" s="23"/>
      <c r="N103" s="24"/>
      <c r="O103" s="23"/>
      <c r="P103" s="23"/>
      <c r="Q103" s="23"/>
      <c r="R103" s="23"/>
      <c r="S103" s="24"/>
      <c r="T103" s="23"/>
      <c r="U103" s="23"/>
      <c r="V103" s="23"/>
      <c r="W103" s="23"/>
      <c r="X103" s="24"/>
      <c r="Y103" s="23"/>
      <c r="Z103" s="23"/>
      <c r="AA103" s="23"/>
      <c r="AB103" s="23"/>
      <c r="AC103" s="24"/>
      <c r="AD103" s="23"/>
      <c r="AE103" s="23"/>
      <c r="AF103" s="23"/>
      <c r="AG103" s="23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</row>
    <row r="104" spans="1:48" s="110" customFormat="1" ht="13.5" thickBot="1">
      <c r="A104" s="23"/>
      <c r="B104" s="56"/>
      <c r="C104" s="23"/>
      <c r="D104" s="23"/>
      <c r="E104" s="23"/>
      <c r="F104" s="106"/>
      <c r="G104" s="314" t="s">
        <v>77</v>
      </c>
      <c r="H104" s="315"/>
      <c r="I104" s="316"/>
      <c r="J104" s="291" t="s">
        <v>78</v>
      </c>
      <c r="K104" s="292"/>
      <c r="L104" s="292"/>
      <c r="M104" s="292"/>
      <c r="N104" s="293"/>
      <c r="O104" s="291" t="s">
        <v>79</v>
      </c>
      <c r="P104" s="292"/>
      <c r="Q104" s="292"/>
      <c r="R104" s="292"/>
      <c r="S104" s="293"/>
      <c r="T104" s="291" t="s">
        <v>80</v>
      </c>
      <c r="U104" s="292"/>
      <c r="V104" s="292"/>
      <c r="W104" s="292"/>
      <c r="X104" s="293"/>
      <c r="Y104" s="291" t="s">
        <v>81</v>
      </c>
      <c r="Z104" s="292"/>
      <c r="AA104" s="292"/>
      <c r="AB104" s="292"/>
      <c r="AC104" s="293"/>
      <c r="AD104" s="68" t="s">
        <v>82</v>
      </c>
      <c r="AE104" s="23"/>
      <c r="AF104" s="23"/>
      <c r="AG104" s="23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</row>
    <row r="105" spans="1:60" s="26" customFormat="1" ht="13.5" thickBot="1">
      <c r="A105" s="23"/>
      <c r="B105" s="110"/>
      <c r="C105" s="110"/>
      <c r="D105" s="111"/>
      <c r="E105" s="23"/>
      <c r="F105" s="106"/>
      <c r="G105" s="332" t="s">
        <v>83</v>
      </c>
      <c r="H105" s="333"/>
      <c r="I105" s="334"/>
      <c r="J105" s="326">
        <v>1</v>
      </c>
      <c r="K105" s="326"/>
      <c r="L105" s="326"/>
      <c r="M105" s="326"/>
      <c r="N105" s="327"/>
      <c r="O105" s="325">
        <v>1</v>
      </c>
      <c r="P105" s="326"/>
      <c r="Q105" s="326"/>
      <c r="R105" s="326"/>
      <c r="S105" s="327"/>
      <c r="T105" s="325">
        <v>2</v>
      </c>
      <c r="U105" s="326"/>
      <c r="V105" s="326"/>
      <c r="W105" s="326"/>
      <c r="X105" s="327"/>
      <c r="Y105" s="325">
        <v>1</v>
      </c>
      <c r="Z105" s="326"/>
      <c r="AA105" s="326"/>
      <c r="AB105" s="326"/>
      <c r="AC105" s="327"/>
      <c r="AD105" s="102">
        <v>5</v>
      </c>
      <c r="AE105" s="23"/>
      <c r="AF105" s="23"/>
      <c r="AG105" s="23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10"/>
      <c r="AX105" s="110"/>
      <c r="AY105" s="110"/>
      <c r="AZ105" s="110"/>
      <c r="BA105" s="110"/>
      <c r="BB105" s="110"/>
      <c r="BC105" s="110"/>
      <c r="BD105" s="110"/>
      <c r="BE105" s="110"/>
      <c r="BF105" s="110"/>
      <c r="BG105" s="110"/>
      <c r="BH105" s="110"/>
    </row>
    <row r="106" spans="1:60" s="112" customFormat="1" ht="13.5" thickBot="1">
      <c r="A106" s="23"/>
      <c r="B106" s="110"/>
      <c r="C106" s="110"/>
      <c r="D106" s="111"/>
      <c r="E106" s="23"/>
      <c r="F106" s="106"/>
      <c r="G106" s="332" t="s">
        <v>84</v>
      </c>
      <c r="H106" s="333"/>
      <c r="I106" s="334"/>
      <c r="J106" s="292">
        <v>8</v>
      </c>
      <c r="K106" s="292"/>
      <c r="L106" s="292"/>
      <c r="M106" s="292"/>
      <c r="N106" s="293"/>
      <c r="O106" s="291">
        <v>6</v>
      </c>
      <c r="P106" s="292"/>
      <c r="Q106" s="292"/>
      <c r="R106" s="292"/>
      <c r="S106" s="293"/>
      <c r="T106" s="291">
        <v>5</v>
      </c>
      <c r="U106" s="292"/>
      <c r="V106" s="292"/>
      <c r="W106" s="292"/>
      <c r="X106" s="293"/>
      <c r="Y106" s="291">
        <v>7</v>
      </c>
      <c r="Z106" s="292"/>
      <c r="AA106" s="292"/>
      <c r="AB106" s="292"/>
      <c r="AC106" s="293"/>
      <c r="AD106" s="68">
        <f>SUM(J106:AC106)</f>
        <v>26</v>
      </c>
      <c r="AE106" s="23"/>
      <c r="AF106" s="23"/>
      <c r="AG106" s="23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10"/>
      <c r="AX106" s="110"/>
      <c r="AY106" s="110"/>
      <c r="AZ106" s="110"/>
      <c r="BA106" s="110"/>
      <c r="BB106" s="110"/>
      <c r="BC106" s="110"/>
      <c r="BD106" s="110"/>
      <c r="BE106" s="110"/>
      <c r="BF106" s="110"/>
      <c r="BG106" s="110"/>
      <c r="BH106" s="110"/>
    </row>
    <row r="107" spans="2:48" s="110" customFormat="1" ht="12.75">
      <c r="B107" s="113"/>
      <c r="C107" s="114"/>
      <c r="E107" s="6"/>
      <c r="F107" s="106"/>
      <c r="G107" s="106"/>
      <c r="H107" s="6"/>
      <c r="I107" s="115"/>
      <c r="J107" s="324"/>
      <c r="K107" s="324"/>
      <c r="L107" s="324"/>
      <c r="M107" s="324"/>
      <c r="N107" s="324"/>
      <c r="O107" s="324"/>
      <c r="P107" s="324"/>
      <c r="Q107" s="324"/>
      <c r="R107" s="324"/>
      <c r="S107" s="324"/>
      <c r="T107" s="324"/>
      <c r="U107" s="324"/>
      <c r="V107" s="324"/>
      <c r="W107" s="324"/>
      <c r="X107" s="324"/>
      <c r="Y107" s="324"/>
      <c r="Z107" s="324"/>
      <c r="AA107" s="324"/>
      <c r="AB107" s="324"/>
      <c r="AC107" s="324"/>
      <c r="AD107" s="106"/>
      <c r="AE107" s="106"/>
      <c r="AF107" s="106"/>
      <c r="AG107" s="106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</row>
    <row r="108" spans="2:48" s="110" customFormat="1" ht="12.75">
      <c r="B108" s="335" t="s">
        <v>85</v>
      </c>
      <c r="C108" s="335"/>
      <c r="D108" s="335"/>
      <c r="E108" s="335"/>
      <c r="F108" s="335"/>
      <c r="G108" s="335"/>
      <c r="H108" s="335"/>
      <c r="I108" s="335"/>
      <c r="J108" s="335"/>
      <c r="K108" s="335"/>
      <c r="L108" s="335"/>
      <c r="M108" s="335"/>
      <c r="N108" s="335"/>
      <c r="O108" s="335"/>
      <c r="P108" s="335"/>
      <c r="Q108" s="335"/>
      <c r="R108" s="335"/>
      <c r="S108" s="335"/>
      <c r="T108" s="335"/>
      <c r="U108" s="335"/>
      <c r="V108" s="335"/>
      <c r="W108" s="335"/>
      <c r="X108" s="335"/>
      <c r="Y108" s="335"/>
      <c r="Z108" s="335"/>
      <c r="AA108" s="335"/>
      <c r="AB108" s="335"/>
      <c r="AC108" s="335"/>
      <c r="AD108" s="116"/>
      <c r="AE108" s="116"/>
      <c r="AF108" s="116"/>
      <c r="AG108" s="116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</row>
    <row r="109" spans="1:60" s="119" customFormat="1" ht="13.5" thickBot="1">
      <c r="A109" s="114"/>
      <c r="B109" s="335" t="s">
        <v>88</v>
      </c>
      <c r="C109" s="335"/>
      <c r="D109" s="335"/>
      <c r="E109" s="335"/>
      <c r="F109" s="335"/>
      <c r="G109" s="335"/>
      <c r="H109" s="335"/>
      <c r="I109" s="335"/>
      <c r="J109" s="335"/>
      <c r="K109" s="335"/>
      <c r="L109" s="335"/>
      <c r="M109" s="335"/>
      <c r="N109" s="335"/>
      <c r="O109" s="335"/>
      <c r="P109" s="335"/>
      <c r="Q109" s="335"/>
      <c r="R109" s="335"/>
      <c r="S109" s="335"/>
      <c r="T109" s="335"/>
      <c r="U109" s="335"/>
      <c r="V109" s="335"/>
      <c r="W109" s="335"/>
      <c r="X109" s="335"/>
      <c r="Y109" s="335"/>
      <c r="Z109" s="335"/>
      <c r="AA109" s="335"/>
      <c r="AB109" s="335"/>
      <c r="AC109" s="335"/>
      <c r="AD109" s="335"/>
      <c r="AE109" s="116"/>
      <c r="AF109" s="116"/>
      <c r="AG109" s="116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35"/>
      <c r="AW109" s="114"/>
      <c r="AX109" s="114"/>
      <c r="AY109" s="114"/>
      <c r="AZ109" s="114"/>
      <c r="BA109" s="114"/>
      <c r="BB109" s="114"/>
      <c r="BC109" s="114"/>
      <c r="BD109" s="114"/>
      <c r="BE109" s="114"/>
      <c r="BF109" s="114"/>
      <c r="BG109" s="114"/>
      <c r="BH109" s="114"/>
    </row>
    <row r="110" spans="2:48" s="114" customFormat="1" ht="12.75">
      <c r="B110" s="134" t="s">
        <v>118</v>
      </c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  <c r="AR110" s="135"/>
      <c r="AS110" s="135"/>
      <c r="AT110" s="135"/>
      <c r="AU110" s="135"/>
      <c r="AV110" s="135"/>
    </row>
    <row r="111" spans="2:48" s="114" customFormat="1" ht="12.75">
      <c r="B111" s="136" t="s">
        <v>119</v>
      </c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</row>
    <row r="112" spans="2:48" s="110" customFormat="1" ht="12.75">
      <c r="B112" s="116" t="s">
        <v>86</v>
      </c>
      <c r="C112" s="114"/>
      <c r="E112" s="6"/>
      <c r="F112" s="106"/>
      <c r="G112" s="106"/>
      <c r="I112" s="117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</row>
    <row r="113" spans="2:48" s="110" customFormat="1" ht="12.75">
      <c r="B113" s="116" t="s">
        <v>87</v>
      </c>
      <c r="C113" s="114"/>
      <c r="E113" s="6"/>
      <c r="F113" s="106"/>
      <c r="G113" s="106"/>
      <c r="I113" s="117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</row>
    <row r="114" spans="2:48" s="110" customFormat="1" ht="24.75" customHeight="1">
      <c r="B114" s="311" t="s">
        <v>115</v>
      </c>
      <c r="C114" s="311"/>
      <c r="D114" s="311"/>
      <c r="E114" s="311"/>
      <c r="F114" s="311"/>
      <c r="G114" s="311"/>
      <c r="H114" s="311"/>
      <c r="I114" s="311"/>
      <c r="J114" s="311"/>
      <c r="K114" s="311"/>
      <c r="L114" s="311"/>
      <c r="M114" s="311"/>
      <c r="N114" s="311"/>
      <c r="O114" s="311"/>
      <c r="P114" s="311"/>
      <c r="Q114" s="311"/>
      <c r="R114" s="311"/>
      <c r="S114" s="311"/>
      <c r="T114" s="311"/>
      <c r="U114" s="311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  <c r="AV114" s="109"/>
    </row>
    <row r="115" spans="2:48" s="110" customFormat="1" ht="33" customHeight="1">
      <c r="B115" s="311" t="s">
        <v>120</v>
      </c>
      <c r="C115" s="311"/>
      <c r="D115" s="311"/>
      <c r="E115" s="311"/>
      <c r="F115" s="311"/>
      <c r="G115" s="311"/>
      <c r="H115" s="311"/>
      <c r="I115" s="311"/>
      <c r="J115" s="311"/>
      <c r="K115" s="311"/>
      <c r="L115" s="311"/>
      <c r="M115" s="311"/>
      <c r="N115" s="311"/>
      <c r="O115" s="311"/>
      <c r="P115" s="311"/>
      <c r="Q115" s="311"/>
      <c r="R115" s="311"/>
      <c r="S115" s="311"/>
      <c r="T115" s="311"/>
      <c r="U115" s="311"/>
      <c r="V115" s="311"/>
      <c r="W115" s="311"/>
      <c r="X115" s="311"/>
      <c r="Y115" s="311"/>
      <c r="Z115" s="311"/>
      <c r="AA115" s="311"/>
      <c r="AB115" s="311"/>
      <c r="AC115" s="311"/>
      <c r="AD115" s="311"/>
      <c r="AE115" s="118"/>
      <c r="AF115" s="118"/>
      <c r="AG115" s="118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</row>
    <row r="117" spans="1:48" ht="12.75">
      <c r="A117" s="120"/>
      <c r="B117" s="120"/>
      <c r="C117" s="120"/>
      <c r="D117" s="120"/>
      <c r="E117" s="108"/>
      <c r="F117" s="4"/>
      <c r="G117" s="121"/>
      <c r="H117" s="120"/>
      <c r="I117" s="122"/>
      <c r="J117" s="120"/>
      <c r="K117" s="120"/>
      <c r="L117" s="120"/>
      <c r="M117" s="120"/>
      <c r="N117" s="122"/>
      <c r="O117" s="120"/>
      <c r="P117" s="120"/>
      <c r="Q117" s="120"/>
      <c r="R117" s="120"/>
      <c r="S117" s="122"/>
      <c r="T117" s="120"/>
      <c r="U117" s="120"/>
      <c r="V117" s="120"/>
      <c r="W117" s="120"/>
      <c r="X117" s="122"/>
      <c r="Y117" s="120"/>
      <c r="Z117" s="120"/>
      <c r="AA117" s="120"/>
      <c r="AB117" s="120"/>
      <c r="AC117" s="122"/>
      <c r="AD117" s="120"/>
      <c r="AH117" s="109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6:48" ht="12.75">
      <c r="F118" s="4"/>
      <c r="G118" s="4"/>
      <c r="I118" s="5"/>
      <c r="N118" s="5"/>
      <c r="S118" s="5"/>
      <c r="X118" s="5"/>
      <c r="AC118" s="5"/>
      <c r="AH118" s="109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6:48" ht="12.75">
      <c r="F119" s="4"/>
      <c r="G119" s="4"/>
      <c r="I119" s="5"/>
      <c r="N119" s="5"/>
      <c r="S119" s="5"/>
      <c r="X119" s="5"/>
      <c r="AC119" s="5"/>
      <c r="AH119" s="109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6:48" ht="26.25" customHeight="1">
      <c r="F120" s="4"/>
      <c r="G120" s="4"/>
      <c r="I120" s="5"/>
      <c r="N120" s="5"/>
      <c r="S120" s="5"/>
      <c r="X120" s="5"/>
      <c r="AC120" s="5"/>
      <c r="AH120" s="109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6:48" ht="12.75">
      <c r="F121" s="4"/>
      <c r="G121" s="4"/>
      <c r="AH121" s="109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6:48" ht="12.75">
      <c r="F122" s="4"/>
      <c r="G122" s="4"/>
      <c r="AH122" s="109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9" spans="2:33" ht="12.75">
      <c r="B129" s="312"/>
      <c r="C129" s="312"/>
      <c r="D129" s="312"/>
      <c r="E129" s="312"/>
      <c r="F129" s="312"/>
      <c r="G129" s="312"/>
      <c r="H129" s="312"/>
      <c r="I129" s="312"/>
      <c r="J129" s="313"/>
      <c r="K129" s="313"/>
      <c r="L129" s="313"/>
      <c r="M129" s="313"/>
      <c r="N129" s="313"/>
      <c r="O129" s="313"/>
      <c r="P129" s="313"/>
      <c r="Q129" s="313"/>
      <c r="R129" s="313"/>
      <c r="S129" s="313"/>
      <c r="T129" s="313"/>
      <c r="U129" s="313"/>
      <c r="V129" s="313"/>
      <c r="W129" s="313"/>
      <c r="X129" s="313"/>
      <c r="Y129" s="313"/>
      <c r="Z129" s="313"/>
      <c r="AA129" s="313"/>
      <c r="AB129" s="313"/>
      <c r="AC129" s="313"/>
      <c r="AD129" s="313"/>
      <c r="AE129" s="140"/>
      <c r="AF129" s="140"/>
      <c r="AG129" s="140"/>
    </row>
    <row r="130" spans="2:33" ht="12.75">
      <c r="B130" s="330"/>
      <c r="C130" s="330"/>
      <c r="D130" s="330"/>
      <c r="E130" s="330"/>
      <c r="F130" s="330"/>
      <c r="G130" s="330"/>
      <c r="H130" s="330"/>
      <c r="I130" s="330"/>
      <c r="J130" s="331"/>
      <c r="K130" s="331"/>
      <c r="L130" s="331"/>
      <c r="M130" s="331"/>
      <c r="N130" s="331"/>
      <c r="O130" s="331"/>
      <c r="P130" s="331"/>
      <c r="Q130" s="331"/>
      <c r="R130" s="331"/>
      <c r="S130" s="331"/>
      <c r="T130" s="331"/>
      <c r="U130" s="331"/>
      <c r="V130" s="331"/>
      <c r="W130" s="331"/>
      <c r="X130" s="331"/>
      <c r="Y130" s="331"/>
      <c r="Z130" s="331"/>
      <c r="AA130" s="331"/>
      <c r="AB130" s="331"/>
      <c r="AC130" s="331"/>
      <c r="AD130" s="331"/>
      <c r="AE130" s="142"/>
      <c r="AF130" s="142"/>
      <c r="AG130" s="142"/>
    </row>
    <row r="131" spans="2:33" ht="12.75">
      <c r="B131" s="328"/>
      <c r="C131" s="328"/>
      <c r="D131" s="328"/>
      <c r="E131" s="328"/>
      <c r="F131" s="328"/>
      <c r="G131" s="328"/>
      <c r="H131" s="328"/>
      <c r="I131" s="328"/>
      <c r="J131" s="329"/>
      <c r="K131" s="329"/>
      <c r="L131" s="329"/>
      <c r="M131" s="329"/>
      <c r="N131" s="329"/>
      <c r="O131" s="329"/>
      <c r="P131" s="329"/>
      <c r="Q131" s="329"/>
      <c r="R131" s="329"/>
      <c r="S131" s="329"/>
      <c r="T131" s="329"/>
      <c r="U131" s="329"/>
      <c r="V131" s="329"/>
      <c r="W131" s="329"/>
      <c r="X131" s="329"/>
      <c r="Y131" s="329"/>
      <c r="Z131" s="329"/>
      <c r="AA131" s="329"/>
      <c r="AB131" s="329"/>
      <c r="AC131" s="329"/>
      <c r="AD131" s="329"/>
      <c r="AE131" s="139"/>
      <c r="AF131" s="139"/>
      <c r="AG131" s="139"/>
    </row>
  </sheetData>
  <sheetProtection/>
  <mergeCells count="42">
    <mergeCell ref="G105:I105"/>
    <mergeCell ref="T106:X106"/>
    <mergeCell ref="B109:AD109"/>
    <mergeCell ref="B108:AC108"/>
    <mergeCell ref="J106:N106"/>
    <mergeCell ref="J107:N107"/>
    <mergeCell ref="J105:N105"/>
    <mergeCell ref="O105:S105"/>
    <mergeCell ref="O106:S106"/>
    <mergeCell ref="B131:AD131"/>
    <mergeCell ref="Y107:AC107"/>
    <mergeCell ref="T107:X107"/>
    <mergeCell ref="B114:U114"/>
    <mergeCell ref="B130:AD130"/>
    <mergeCell ref="G106:I106"/>
    <mergeCell ref="O7:S7"/>
    <mergeCell ref="J104:N104"/>
    <mergeCell ref="Y106:AC106"/>
    <mergeCell ref="O104:S104"/>
    <mergeCell ref="O107:S107"/>
    <mergeCell ref="T105:X105"/>
    <mergeCell ref="Y105:AC105"/>
    <mergeCell ref="C6:E7"/>
    <mergeCell ref="F6:F8"/>
    <mergeCell ref="B115:AD115"/>
    <mergeCell ref="B129:AD129"/>
    <mergeCell ref="G104:I104"/>
    <mergeCell ref="G6:G8"/>
    <mergeCell ref="Y7:AC7"/>
    <mergeCell ref="AD6:AD8"/>
    <mergeCell ref="J6:AC6"/>
    <mergeCell ref="T7:X7"/>
    <mergeCell ref="I6:I8"/>
    <mergeCell ref="H6:H8"/>
    <mergeCell ref="T104:X104"/>
    <mergeCell ref="Y104:AC104"/>
    <mergeCell ref="A1:AD1"/>
    <mergeCell ref="A2:AD2"/>
    <mergeCell ref="A3:AD3"/>
    <mergeCell ref="A4:AD4"/>
    <mergeCell ref="A6:B8"/>
    <mergeCell ref="J7:N7"/>
  </mergeCells>
  <printOptions horizontalCentered="1"/>
  <pageMargins left="0.3937007874015748" right="0.1968503937007874" top="0.55" bottom="0.3937007874015748" header="0.5118110236220472" footer="0.5118110236220472"/>
  <pageSetup fitToHeight="0" fitToWidth="1" horizontalDpi="600" verticalDpi="600" orientation="landscape" paperSize="9" scale="91" r:id="rId3"/>
  <rowBreaks count="5" manualBreakCount="5">
    <brk id="29" max="29" man="1"/>
    <brk id="30" max="29" man="1"/>
    <brk id="67" max="29" man="1"/>
    <brk id="79" max="29" man="1"/>
    <brk id="116" max="2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kkusmierczyk</dc:creator>
  <cp:keywords/>
  <dc:description/>
  <cp:lastModifiedBy>Marta Tokarska</cp:lastModifiedBy>
  <cp:lastPrinted>2015-06-18T09:45:41Z</cp:lastPrinted>
  <dcterms:created xsi:type="dcterms:W3CDTF">2014-04-02T10:27:48Z</dcterms:created>
  <dcterms:modified xsi:type="dcterms:W3CDTF">2015-06-18T09:46:22Z</dcterms:modified>
  <cp:category/>
  <cp:version/>
  <cp:contentType/>
  <cp:contentStatus/>
</cp:coreProperties>
</file>